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6-20 - corregido\Virna Revisado\Completo\"/>
    </mc:Choice>
  </mc:AlternateContent>
  <bookViews>
    <workbookView xWindow="0" yWindow="0" windowWidth="10620" windowHeight="9690"/>
  </bookViews>
  <sheets>
    <sheet name="3" sheetId="18" r:id="rId1"/>
  </sheets>
  <definedNames>
    <definedName name="_xlnm.Print_Area" localSheetId="0">'3'!$A$1:$F$159</definedName>
    <definedName name="_xlnm.Print_Titles" localSheetId="0">'3'!$1:$6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7" i="18" l="1"/>
  <c r="E147" i="18"/>
  <c r="D147" i="18"/>
  <c r="C147" i="18"/>
  <c r="B147" i="18"/>
  <c r="F140" i="18"/>
  <c r="E140" i="18"/>
  <c r="D140" i="18"/>
  <c r="C140" i="18"/>
  <c r="B140" i="18"/>
  <c r="F133" i="18"/>
  <c r="E133" i="18"/>
  <c r="D133" i="18"/>
  <c r="C133" i="18"/>
  <c r="B133" i="18"/>
  <c r="F126" i="18"/>
  <c r="E126" i="18"/>
  <c r="D126" i="18"/>
  <c r="D119" i="18" s="1"/>
  <c r="C126" i="18"/>
  <c r="C119" i="18" s="1"/>
  <c r="B126" i="18"/>
  <c r="F125" i="18"/>
  <c r="E125" i="18"/>
  <c r="D125" i="18"/>
  <c r="C125" i="18"/>
  <c r="B125" i="18"/>
  <c r="F124" i="18"/>
  <c r="E124" i="18"/>
  <c r="D124" i="18"/>
  <c r="C124" i="18"/>
  <c r="B124" i="18"/>
  <c r="F123" i="18"/>
  <c r="E123" i="18"/>
  <c r="D123" i="18"/>
  <c r="C123" i="18"/>
  <c r="B123" i="18"/>
  <c r="F122" i="18"/>
  <c r="E122" i="18"/>
  <c r="D122" i="18"/>
  <c r="C122" i="18"/>
  <c r="B122" i="18"/>
  <c r="F121" i="18"/>
  <c r="E121" i="18"/>
  <c r="D121" i="18"/>
  <c r="C121" i="18"/>
  <c r="B121" i="18"/>
  <c r="F120" i="18"/>
  <c r="E120" i="18"/>
  <c r="D120" i="18"/>
  <c r="C120" i="18"/>
  <c r="B120" i="18"/>
  <c r="E119" i="18"/>
  <c r="B119" i="18"/>
  <c r="F118" i="18"/>
  <c r="E118" i="18"/>
  <c r="E104" i="18" s="1"/>
  <c r="D118" i="18"/>
  <c r="D104" i="18" s="1"/>
  <c r="C118" i="18"/>
  <c r="C104" i="18" s="1"/>
  <c r="B118" i="18"/>
  <c r="B104" i="18" s="1"/>
  <c r="F117" i="18"/>
  <c r="E117" i="18"/>
  <c r="D117" i="18"/>
  <c r="D103" i="18" s="1"/>
  <c r="C117" i="18"/>
  <c r="C103" i="18" s="1"/>
  <c r="B117" i="18"/>
  <c r="B103" i="18" s="1"/>
  <c r="F116" i="18"/>
  <c r="E116" i="18"/>
  <c r="E102" i="18" s="1"/>
  <c r="D116" i="18"/>
  <c r="D102" i="18" s="1"/>
  <c r="C116" i="18"/>
  <c r="B116" i="18"/>
  <c r="F115" i="18"/>
  <c r="F101" i="18" s="1"/>
  <c r="E115" i="18"/>
  <c r="E101" i="18" s="1"/>
  <c r="D115" i="18"/>
  <c r="C115" i="18"/>
  <c r="C101" i="18" s="1"/>
  <c r="B115" i="18"/>
  <c r="B101" i="18" s="1"/>
  <c r="F114" i="18"/>
  <c r="E114" i="18"/>
  <c r="E100" i="18" s="1"/>
  <c r="D114" i="18"/>
  <c r="D100" i="18" s="1"/>
  <c r="C114" i="18"/>
  <c r="C100" i="18" s="1"/>
  <c r="B114" i="18"/>
  <c r="F113" i="18"/>
  <c r="F99" i="18" s="1"/>
  <c r="E113" i="18"/>
  <c r="E99" i="18" s="1"/>
  <c r="D113" i="18"/>
  <c r="C113" i="18"/>
  <c r="B113" i="18"/>
  <c r="F105" i="18"/>
  <c r="E105" i="18"/>
  <c r="D105" i="18"/>
  <c r="C105" i="18"/>
  <c r="B105" i="18"/>
  <c r="F104" i="18"/>
  <c r="F103" i="18"/>
  <c r="E103" i="18"/>
  <c r="F102" i="18"/>
  <c r="C102" i="18"/>
  <c r="B102" i="18"/>
  <c r="D101" i="18"/>
  <c r="F100" i="18"/>
  <c r="B100" i="18"/>
  <c r="C99" i="18"/>
  <c r="B99" i="18"/>
  <c r="F91" i="18"/>
  <c r="E91" i="18"/>
  <c r="D91" i="18"/>
  <c r="C91" i="18"/>
  <c r="B91" i="18"/>
  <c r="F90" i="18"/>
  <c r="E90" i="18"/>
  <c r="D90" i="18"/>
  <c r="C90" i="18"/>
  <c r="B90" i="18"/>
  <c r="F89" i="18"/>
  <c r="E89" i="18"/>
  <c r="D89" i="18"/>
  <c r="C89" i="18"/>
  <c r="B89" i="18"/>
  <c r="F88" i="18"/>
  <c r="E88" i="18"/>
  <c r="D88" i="18"/>
  <c r="C88" i="18"/>
  <c r="B88" i="18"/>
  <c r="F87" i="18"/>
  <c r="E87" i="18"/>
  <c r="D87" i="18"/>
  <c r="C87" i="18"/>
  <c r="B87" i="18"/>
  <c r="F86" i="18"/>
  <c r="E86" i="18"/>
  <c r="E84" i="18" s="1"/>
  <c r="D86" i="18"/>
  <c r="C86" i="18"/>
  <c r="B86" i="18"/>
  <c r="F85" i="18"/>
  <c r="E85" i="18"/>
  <c r="D85" i="18"/>
  <c r="C85" i="18"/>
  <c r="B85" i="18"/>
  <c r="F83" i="18"/>
  <c r="E83" i="18"/>
  <c r="D83" i="18"/>
  <c r="C83" i="18"/>
  <c r="B83" i="18"/>
  <c r="F82" i="18"/>
  <c r="E82" i="18"/>
  <c r="D82" i="18"/>
  <c r="C82" i="18"/>
  <c r="B82" i="18"/>
  <c r="F81" i="18"/>
  <c r="E81" i="18"/>
  <c r="D81" i="18"/>
  <c r="C81" i="18"/>
  <c r="B81" i="18"/>
  <c r="F80" i="18"/>
  <c r="E80" i="18"/>
  <c r="D80" i="18"/>
  <c r="C80" i="18"/>
  <c r="B80" i="18"/>
  <c r="F79" i="18"/>
  <c r="E79" i="18"/>
  <c r="D79" i="18"/>
  <c r="C79" i="18"/>
  <c r="B79" i="18"/>
  <c r="F78" i="18"/>
  <c r="E78" i="18"/>
  <c r="D78" i="18"/>
  <c r="D77" i="18" s="1"/>
  <c r="C78" i="18"/>
  <c r="B78" i="18"/>
  <c r="F76" i="18"/>
  <c r="E76" i="18"/>
  <c r="D76" i="18"/>
  <c r="C76" i="18"/>
  <c r="B76" i="18"/>
  <c r="F75" i="18"/>
  <c r="E75" i="18"/>
  <c r="D75" i="18"/>
  <c r="C75" i="18"/>
  <c r="B75" i="18"/>
  <c r="F74" i="18"/>
  <c r="E74" i="18"/>
  <c r="D74" i="18"/>
  <c r="C74" i="18"/>
  <c r="B74" i="18"/>
  <c r="F73" i="18"/>
  <c r="E73" i="18"/>
  <c r="D73" i="18"/>
  <c r="C73" i="18"/>
  <c r="B73" i="18"/>
  <c r="F72" i="18"/>
  <c r="E72" i="18"/>
  <c r="D72" i="18"/>
  <c r="C72" i="18"/>
  <c r="B72" i="18"/>
  <c r="F71" i="18"/>
  <c r="E71" i="18"/>
  <c r="D71" i="18"/>
  <c r="C71" i="18"/>
  <c r="B71" i="18"/>
  <c r="F63" i="18"/>
  <c r="E63" i="18"/>
  <c r="D63" i="18"/>
  <c r="C63" i="18"/>
  <c r="B63" i="18"/>
  <c r="F56" i="18"/>
  <c r="E56" i="18"/>
  <c r="D56" i="18"/>
  <c r="C56" i="18"/>
  <c r="B56" i="18"/>
  <c r="F49" i="18"/>
  <c r="E49" i="18"/>
  <c r="D49" i="18"/>
  <c r="C49" i="18"/>
  <c r="B49" i="18"/>
  <c r="F48" i="18"/>
  <c r="E48" i="18"/>
  <c r="D48" i="18"/>
  <c r="C48" i="18"/>
  <c r="B48" i="18"/>
  <c r="F47" i="18"/>
  <c r="E47" i="18"/>
  <c r="D47" i="18"/>
  <c r="C47" i="18"/>
  <c r="B47" i="18"/>
  <c r="F46" i="18"/>
  <c r="E46" i="18"/>
  <c r="D46" i="18"/>
  <c r="C46" i="18"/>
  <c r="B46" i="18"/>
  <c r="F45" i="18"/>
  <c r="E45" i="18"/>
  <c r="D45" i="18"/>
  <c r="C45" i="18"/>
  <c r="B45" i="18"/>
  <c r="F44" i="18"/>
  <c r="E44" i="18"/>
  <c r="D44" i="18"/>
  <c r="C44" i="18"/>
  <c r="B44" i="18"/>
  <c r="F43" i="18"/>
  <c r="E43" i="18"/>
  <c r="D43" i="18"/>
  <c r="C43" i="18"/>
  <c r="B43" i="18"/>
  <c r="F35" i="18"/>
  <c r="E35" i="18"/>
  <c r="D35" i="18"/>
  <c r="C35" i="18"/>
  <c r="B35" i="18"/>
  <c r="F28" i="18"/>
  <c r="E28" i="18"/>
  <c r="D28" i="18"/>
  <c r="C28" i="18"/>
  <c r="B28" i="18"/>
  <c r="F21" i="18"/>
  <c r="E21" i="18"/>
  <c r="D21" i="18"/>
  <c r="C21" i="18"/>
  <c r="B21" i="18"/>
  <c r="F20" i="18"/>
  <c r="E20" i="18"/>
  <c r="D20" i="18"/>
  <c r="C20" i="18"/>
  <c r="B20" i="18"/>
  <c r="F19" i="18"/>
  <c r="E19" i="18"/>
  <c r="D19" i="18"/>
  <c r="C19" i="18"/>
  <c r="B19" i="18"/>
  <c r="F18" i="18"/>
  <c r="E18" i="18"/>
  <c r="D18" i="18"/>
  <c r="C18" i="18"/>
  <c r="B18" i="18"/>
  <c r="B11" i="18" s="1"/>
  <c r="F17" i="18"/>
  <c r="E17" i="18"/>
  <c r="D17" i="18"/>
  <c r="C17" i="18"/>
  <c r="B17" i="18"/>
  <c r="F16" i="18"/>
  <c r="E16" i="18"/>
  <c r="D16" i="18"/>
  <c r="C16" i="18"/>
  <c r="B16" i="18"/>
  <c r="F15" i="18"/>
  <c r="E15" i="18"/>
  <c r="D15" i="18"/>
  <c r="C15" i="18"/>
  <c r="B15" i="18"/>
  <c r="D13" i="18"/>
  <c r="E12" i="18"/>
  <c r="F11" i="18"/>
  <c r="C10" i="18"/>
  <c r="D9" i="18"/>
  <c r="E8" i="18"/>
  <c r="D112" i="18" l="1"/>
  <c r="B98" i="18"/>
  <c r="B112" i="18"/>
  <c r="D99" i="18"/>
  <c r="D98" i="18" s="1"/>
  <c r="E112" i="18"/>
  <c r="F119" i="18"/>
  <c r="E98" i="18"/>
  <c r="D42" i="18"/>
  <c r="E42" i="18"/>
  <c r="C8" i="18"/>
  <c r="B9" i="18"/>
  <c r="F9" i="18"/>
  <c r="E10" i="18"/>
  <c r="D11" i="18"/>
  <c r="C12" i="18"/>
  <c r="B13" i="18"/>
  <c r="F13" i="18"/>
  <c r="E9" i="18"/>
  <c r="D10" i="18"/>
  <c r="C11" i="18"/>
  <c r="B12" i="18"/>
  <c r="F12" i="18"/>
  <c r="E13" i="18"/>
  <c r="C70" i="18"/>
  <c r="C42" i="18"/>
  <c r="C84" i="18"/>
  <c r="D84" i="18"/>
  <c r="B84" i="18"/>
  <c r="F84" i="18"/>
  <c r="B77" i="18"/>
  <c r="F77" i="18"/>
  <c r="C77" i="18"/>
  <c r="E77" i="18"/>
  <c r="C14" i="18"/>
  <c r="E14" i="18"/>
  <c r="E70" i="18"/>
  <c r="F14" i="18"/>
  <c r="C9" i="18"/>
  <c r="B10" i="18"/>
  <c r="F10" i="18"/>
  <c r="E11" i="18"/>
  <c r="D12" i="18"/>
  <c r="C13" i="18"/>
  <c r="B70" i="18"/>
  <c r="F70" i="18"/>
  <c r="D70" i="18"/>
  <c r="B14" i="18"/>
  <c r="C98" i="18"/>
  <c r="C112" i="18"/>
  <c r="F98" i="18"/>
  <c r="F112" i="18"/>
  <c r="B8" i="18"/>
  <c r="D14" i="18"/>
  <c r="B42" i="18"/>
  <c r="F8" i="18"/>
  <c r="F42" i="18"/>
  <c r="D8" i="18"/>
  <c r="E7" i="18" l="1"/>
  <c r="E155" i="18" s="1"/>
  <c r="F7" i="18"/>
  <c r="C7" i="18"/>
  <c r="C155" i="18" s="1"/>
  <c r="D7" i="18"/>
  <c r="D155" i="18" s="1"/>
  <c r="B7" i="18"/>
  <c r="B155" i="18" s="1"/>
  <c r="F155" i="18"/>
</calcChain>
</file>

<file path=xl/sharedStrings.xml><?xml version="1.0" encoding="utf-8"?>
<sst xmlns="http://schemas.openxmlformats.org/spreadsheetml/2006/main" count="160" uniqueCount="61">
  <si>
    <t>(en millones de balboas)</t>
  </si>
  <si>
    <t>Resumen de la Balanza de Pagos</t>
  </si>
  <si>
    <t>0.0 Cantidad menor a la mitad de la unidad o fracción decimal adoptada para la expresión del dato.</t>
  </si>
  <si>
    <t>(P) Cifras preliminares.</t>
  </si>
  <si>
    <t>Partida y sector</t>
  </si>
  <si>
    <t>Cuadro 3.  RESUMEN DE LA BALANZA DE PAGOS DE PANAMÁ,</t>
  </si>
  <si>
    <t>2018 (P)</t>
  </si>
  <si>
    <t xml:space="preserve">  I.   Cuenta corriente</t>
  </si>
  <si>
    <t xml:space="preserve">      1.    Zona Libre de Colón</t>
  </si>
  <si>
    <t xml:space="preserve">      2.    Bancos de licencia general</t>
  </si>
  <si>
    <t xml:space="preserve">      3.    Bancos de licencia internacional</t>
  </si>
  <si>
    <t xml:space="preserve">      4.    Autoridad del Canal de Panamá</t>
  </si>
  <si>
    <t xml:space="preserve">      5.    Deuda externa</t>
  </si>
  <si>
    <t xml:space="preserve">      6.    Otros sectores</t>
  </si>
  <si>
    <t xml:space="preserve">      Exportaciones de bienes, servicios y renta</t>
  </si>
  <si>
    <t xml:space="preserve">      A.   Bienes</t>
  </si>
  <si>
    <t xml:space="preserve">            1.   Zona Libre de Colón</t>
  </si>
  <si>
    <t xml:space="preserve">            2.   Bancos de licencia general</t>
  </si>
  <si>
    <t xml:space="preserve">            3.   Bancos de licencia internacional</t>
  </si>
  <si>
    <t xml:space="preserve">            4.   Autoridad del Canal de Panamá</t>
  </si>
  <si>
    <t xml:space="preserve">            5.   Deuda externa</t>
  </si>
  <si>
    <t xml:space="preserve">            6.   Otros sectores</t>
  </si>
  <si>
    <t xml:space="preserve">      B.   Servicios</t>
  </si>
  <si>
    <t xml:space="preserve">      C.   Renta</t>
  </si>
  <si>
    <t xml:space="preserve">      Importaciones de bienes, servicios y renta</t>
  </si>
  <si>
    <t xml:space="preserve">             Balanza de bienes</t>
  </si>
  <si>
    <t xml:space="preserve">             1.   Zona Libre de Colón</t>
  </si>
  <si>
    <t xml:space="preserve">             2.   Bancos de licencia general</t>
  </si>
  <si>
    <t xml:space="preserve">             3.   Bancos de licencia internacional</t>
  </si>
  <si>
    <t xml:space="preserve">             4.   Autoridad del Canal de Panamá</t>
  </si>
  <si>
    <t xml:space="preserve">             5.   Deuda externa</t>
  </si>
  <si>
    <t xml:space="preserve">             6.   Otros sectores</t>
  </si>
  <si>
    <t xml:space="preserve">             Balanza de servicios</t>
  </si>
  <si>
    <t xml:space="preserve">             Balanza de renta</t>
  </si>
  <si>
    <t xml:space="preserve">      D.   Transferencias corrientes</t>
  </si>
  <si>
    <t xml:space="preserve"> II.   Cuenta de capital y financiera</t>
  </si>
  <si>
    <t xml:space="preserve">      A.   Cuenta de capital</t>
  </si>
  <si>
    <t xml:space="preserve">      B.   Cuenta financiera</t>
  </si>
  <si>
    <t xml:space="preserve">            1.   Inversión directa</t>
  </si>
  <si>
    <t xml:space="preserve">                 1.   Zona Libre de Colón</t>
  </si>
  <si>
    <t xml:space="preserve">                 2.   Bancos de licencia general</t>
  </si>
  <si>
    <t xml:space="preserve">                 3.   Bancos de licencia internacional</t>
  </si>
  <si>
    <t xml:space="preserve">                 4.   Autoridad del Canal de Panamá</t>
  </si>
  <si>
    <t xml:space="preserve">                 5.   Deuda externa</t>
  </si>
  <si>
    <t xml:space="preserve">                 6.   Otros sectores</t>
  </si>
  <si>
    <t xml:space="preserve">                 1.1   En el extranjero</t>
  </si>
  <si>
    <t xml:space="preserve">                        1.   Zona Libre de Colón</t>
  </si>
  <si>
    <t xml:space="preserve">                        2.   Bancos de licencia general</t>
  </si>
  <si>
    <t xml:space="preserve">                        3.   Bancos de licencia internacional</t>
  </si>
  <si>
    <t xml:space="preserve">                        4.   Autoridad del Canal de Panamá</t>
  </si>
  <si>
    <t xml:space="preserve">                        5.   Deuda externa</t>
  </si>
  <si>
    <t xml:space="preserve">                        6.   Otros sectores</t>
  </si>
  <si>
    <t xml:space="preserve">                 1.2   En la economía declarante</t>
  </si>
  <si>
    <t xml:space="preserve">            2.   Inversión de cartera</t>
  </si>
  <si>
    <t xml:space="preserve">            3.   Otra inversión</t>
  </si>
  <si>
    <t xml:space="preserve">            4.   Activos de reserva</t>
  </si>
  <si>
    <t>III.   Errores y omisiones netos</t>
  </si>
  <si>
    <t>2019 (P)</t>
  </si>
  <si>
    <t>NOTA: Las diferencias que se observen entre el total y los parciales se deben al redondeo.</t>
  </si>
  <si>
    <t>SEGÚN PARTIDA Y SECTOR: AÑOS 2016-20</t>
  </si>
  <si>
    <t>2020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</si>
</sst>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1" fillId="0" borderId="4" xfId="0" applyFont="1" applyBorder="1"/>
    <xf numFmtId="164" fontId="1" fillId="0" borderId="11" xfId="0" applyNumberFormat="1" applyFont="1" applyBorder="1"/>
    <xf numFmtId="164" fontId="1" fillId="0" borderId="12" xfId="0" applyNumberFormat="1" applyFont="1" applyBorder="1"/>
    <xf numFmtId="0" fontId="1" fillId="0" borderId="4" xfId="0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164" fontId="2" fillId="0" borderId="12" xfId="0" applyNumberFormat="1" applyFont="1" applyFill="1" applyBorder="1" applyAlignment="1">
      <alignment vertical="center"/>
    </xf>
    <xf numFmtId="164" fontId="1" fillId="0" borderId="12" xfId="0" applyNumberFormat="1" applyFont="1" applyFill="1" applyBorder="1"/>
    <xf numFmtId="0" fontId="1" fillId="0" borderId="7" xfId="0" applyFont="1" applyBorder="1" applyAlignment="1">
      <alignment vertical="center"/>
    </xf>
    <xf numFmtId="164" fontId="2" fillId="0" borderId="13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9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F1"/>
    </sheetView>
  </sheetViews>
  <sheetFormatPr baseColWidth="10" defaultRowHeight="12.75" x14ac:dyDescent="0.2"/>
  <cols>
    <col min="1" max="1" width="61.28515625" style="6" customWidth="1"/>
    <col min="2" max="6" width="11.7109375" style="6" customWidth="1"/>
    <col min="7" max="16384" width="11.42578125" style="6"/>
  </cols>
  <sheetData>
    <row r="1" spans="1:6" ht="15" customHeight="1" x14ac:dyDescent="0.2">
      <c r="A1" s="21" t="s">
        <v>5</v>
      </c>
      <c r="B1" s="21"/>
      <c r="C1" s="21"/>
      <c r="D1" s="21"/>
      <c r="E1" s="21"/>
      <c r="F1" s="21"/>
    </row>
    <row r="2" spans="1:6" ht="15" customHeight="1" x14ac:dyDescent="0.2">
      <c r="A2" s="21" t="s">
        <v>59</v>
      </c>
      <c r="B2" s="21"/>
      <c r="C2" s="21"/>
      <c r="D2" s="21"/>
      <c r="E2" s="21"/>
      <c r="F2" s="21"/>
    </row>
    <row r="3" spans="1:6" ht="9.9499999999999993" customHeight="1" x14ac:dyDescent="0.2"/>
    <row r="4" spans="1:6" ht="15" customHeight="1" x14ac:dyDescent="0.2">
      <c r="A4" s="1"/>
      <c r="B4" s="22" t="s">
        <v>1</v>
      </c>
      <c r="C4" s="23"/>
      <c r="D4" s="23"/>
      <c r="E4" s="23"/>
      <c r="F4" s="23"/>
    </row>
    <row r="5" spans="1:6" ht="15" customHeight="1" x14ac:dyDescent="0.2">
      <c r="A5" s="2" t="s">
        <v>4</v>
      </c>
      <c r="B5" s="24" t="s">
        <v>0</v>
      </c>
      <c r="C5" s="25"/>
      <c r="D5" s="25"/>
      <c r="E5" s="25"/>
      <c r="F5" s="25"/>
    </row>
    <row r="6" spans="1:6" ht="15" customHeight="1" x14ac:dyDescent="0.2">
      <c r="A6" s="3"/>
      <c r="B6" s="4">
        <v>2016</v>
      </c>
      <c r="C6" s="4">
        <v>2017</v>
      </c>
      <c r="D6" s="4" t="s">
        <v>6</v>
      </c>
      <c r="E6" s="4" t="s">
        <v>57</v>
      </c>
      <c r="F6" s="5" t="s">
        <v>60</v>
      </c>
    </row>
    <row r="7" spans="1:6" ht="24.95" customHeight="1" x14ac:dyDescent="0.2">
      <c r="A7" s="7" t="s">
        <v>7</v>
      </c>
      <c r="B7" s="8">
        <f t="shared" ref="B7" si="0">SUM(B8:B13)</f>
        <v>-4507.6696275100076</v>
      </c>
      <c r="C7" s="8">
        <f t="shared" ref="C7:F7" si="1">SUM(C8:C13)</f>
        <v>-3745.4355832199944</v>
      </c>
      <c r="D7" s="8">
        <f t="shared" si="1"/>
        <v>-4949.501163359997</v>
      </c>
      <c r="E7" s="8">
        <f t="shared" si="1"/>
        <v>-3329.3134196699939</v>
      </c>
      <c r="F7" s="9">
        <f t="shared" si="1"/>
        <v>1201.7696678200023</v>
      </c>
    </row>
    <row r="8" spans="1:6" ht="16.5" customHeight="1" x14ac:dyDescent="0.2">
      <c r="A8" s="10" t="s">
        <v>8</v>
      </c>
      <c r="B8" s="11">
        <f t="shared" ref="B8:F13" si="2">SUM(B15+B43+B92)</f>
        <v>-305.7049610000031</v>
      </c>
      <c r="C8" s="11">
        <f t="shared" si="2"/>
        <v>-19.132320699998672</v>
      </c>
      <c r="D8" s="11">
        <f t="shared" si="2"/>
        <v>-302.25677367999924</v>
      </c>
      <c r="E8" s="11">
        <f t="shared" si="2"/>
        <v>-541.6450139999979</v>
      </c>
      <c r="F8" s="12">
        <f t="shared" si="2"/>
        <v>211.38940441000068</v>
      </c>
    </row>
    <row r="9" spans="1:6" ht="16.5" customHeight="1" x14ac:dyDescent="0.2">
      <c r="A9" s="10" t="s">
        <v>9</v>
      </c>
      <c r="B9" s="11">
        <f t="shared" si="2"/>
        <v>-21.727058600000191</v>
      </c>
      <c r="C9" s="11">
        <f t="shared" si="2"/>
        <v>-73.467330819999688</v>
      </c>
      <c r="D9" s="11">
        <f t="shared" si="2"/>
        <v>-266.30211247999978</v>
      </c>
      <c r="E9" s="11">
        <f t="shared" si="2"/>
        <v>-568.04833808000012</v>
      </c>
      <c r="F9" s="12">
        <f t="shared" si="2"/>
        <v>-435.24097727000026</v>
      </c>
    </row>
    <row r="10" spans="1:6" ht="16.5" customHeight="1" x14ac:dyDescent="0.2">
      <c r="A10" s="10" t="s">
        <v>10</v>
      </c>
      <c r="B10" s="11">
        <f t="shared" si="2"/>
        <v>84.411472979999871</v>
      </c>
      <c r="C10" s="11">
        <f t="shared" si="2"/>
        <v>61.248279869999919</v>
      </c>
      <c r="D10" s="11">
        <f t="shared" si="2"/>
        <v>21.956185730000016</v>
      </c>
      <c r="E10" s="11">
        <f t="shared" si="2"/>
        <v>-14.047595539999747</v>
      </c>
      <c r="F10" s="12">
        <f t="shared" si="2"/>
        <v>63.509493499999962</v>
      </c>
    </row>
    <row r="11" spans="1:6" ht="16.5" customHeight="1" x14ac:dyDescent="0.2">
      <c r="A11" s="10" t="s">
        <v>11</v>
      </c>
      <c r="B11" s="11">
        <f t="shared" si="2"/>
        <v>2291.6483000000003</v>
      </c>
      <c r="C11" s="11">
        <f t="shared" si="2"/>
        <v>2707.2329</v>
      </c>
      <c r="D11" s="11">
        <f t="shared" si="2"/>
        <v>2933.9284000000002</v>
      </c>
      <c r="E11" s="11">
        <f t="shared" si="2"/>
        <v>3158.819849</v>
      </c>
      <c r="F11" s="12">
        <f t="shared" si="2"/>
        <v>3349.0346003899999</v>
      </c>
    </row>
    <row r="12" spans="1:6" ht="16.5" customHeight="1" x14ac:dyDescent="0.2">
      <c r="A12" s="10" t="s">
        <v>12</v>
      </c>
      <c r="B12" s="11">
        <f t="shared" si="2"/>
        <v>-767.4899999999999</v>
      </c>
      <c r="C12" s="11">
        <f t="shared" si="2"/>
        <v>-882.50942000000009</v>
      </c>
      <c r="D12" s="11">
        <f t="shared" si="2"/>
        <v>-943.03993200000002</v>
      </c>
      <c r="E12" s="11">
        <f t="shared" si="2"/>
        <v>-1039.8217440000001</v>
      </c>
      <c r="F12" s="12">
        <f t="shared" si="2"/>
        <v>-1153.6105000000002</v>
      </c>
    </row>
    <row r="13" spans="1:6" ht="16.5" customHeight="1" x14ac:dyDescent="0.2">
      <c r="A13" s="10" t="s">
        <v>13</v>
      </c>
      <c r="B13" s="11">
        <f t="shared" si="2"/>
        <v>-5788.8073808900044</v>
      </c>
      <c r="C13" s="11">
        <f t="shared" si="2"/>
        <v>-5538.8076915699958</v>
      </c>
      <c r="D13" s="11">
        <f t="shared" si="2"/>
        <v>-6393.7869309299986</v>
      </c>
      <c r="E13" s="11">
        <f t="shared" si="2"/>
        <v>-4324.5705770499962</v>
      </c>
      <c r="F13" s="12">
        <f t="shared" si="2"/>
        <v>-833.31235320999815</v>
      </c>
    </row>
    <row r="14" spans="1:6" ht="21" customHeight="1" x14ac:dyDescent="0.2">
      <c r="A14" s="13" t="s">
        <v>14</v>
      </c>
      <c r="B14" s="14">
        <f t="shared" ref="B14" si="3">SUM(B15:B20)</f>
        <v>26719.543422569997</v>
      </c>
      <c r="C14" s="14">
        <f t="shared" ref="C14:F14" si="4">SUM(C15:C20)</f>
        <v>28797.173871020001</v>
      </c>
      <c r="D14" s="14">
        <f t="shared" si="4"/>
        <v>30279.737433490001</v>
      </c>
      <c r="E14" s="14">
        <f t="shared" si="4"/>
        <v>30274.970283080002</v>
      </c>
      <c r="F14" s="15">
        <f t="shared" si="4"/>
        <v>21236.854749820002</v>
      </c>
    </row>
    <row r="15" spans="1:6" ht="16.5" customHeight="1" x14ac:dyDescent="0.2">
      <c r="A15" s="10" t="s">
        <v>8</v>
      </c>
      <c r="B15" s="11">
        <f t="shared" ref="B15:F20" si="5">SUM(B22+B29+B36)</f>
        <v>9320.4441389999993</v>
      </c>
      <c r="C15" s="11">
        <f t="shared" si="5"/>
        <v>9396.0003383000003</v>
      </c>
      <c r="D15" s="11">
        <f t="shared" si="5"/>
        <v>9815.9281397900013</v>
      </c>
      <c r="E15" s="11">
        <f t="shared" si="5"/>
        <v>8836.4200190000029</v>
      </c>
      <c r="F15" s="12">
        <f t="shared" si="5"/>
        <v>7119.9025272100007</v>
      </c>
    </row>
    <row r="16" spans="1:6" ht="16.5" customHeight="1" x14ac:dyDescent="0.2">
      <c r="A16" s="10" t="s">
        <v>9</v>
      </c>
      <c r="B16" s="11">
        <f t="shared" si="5"/>
        <v>1556.4239094899999</v>
      </c>
      <c r="C16" s="11">
        <f t="shared" si="5"/>
        <v>1585.5025945900002</v>
      </c>
      <c r="D16" s="11">
        <f t="shared" si="5"/>
        <v>1625.5690925800002</v>
      </c>
      <c r="E16" s="11">
        <f t="shared" si="5"/>
        <v>1326.1633221299999</v>
      </c>
      <c r="F16" s="12">
        <f t="shared" si="5"/>
        <v>1134.4625834599997</v>
      </c>
    </row>
    <row r="17" spans="1:6" ht="16.5" customHeight="1" x14ac:dyDescent="0.2">
      <c r="A17" s="10" t="s">
        <v>10</v>
      </c>
      <c r="B17" s="11">
        <f t="shared" si="5"/>
        <v>948.8771451099999</v>
      </c>
      <c r="C17" s="11">
        <f t="shared" si="5"/>
        <v>928.50174975999994</v>
      </c>
      <c r="D17" s="11">
        <f t="shared" si="5"/>
        <v>971.66639240000006</v>
      </c>
      <c r="E17" s="11">
        <f t="shared" si="5"/>
        <v>962.54556501000013</v>
      </c>
      <c r="F17" s="12">
        <f t="shared" si="5"/>
        <v>658.71508070999994</v>
      </c>
    </row>
    <row r="18" spans="1:6" ht="16.5" customHeight="1" x14ac:dyDescent="0.2">
      <c r="A18" s="10" t="s">
        <v>11</v>
      </c>
      <c r="B18" s="11">
        <f t="shared" si="5"/>
        <v>2408.3538000000003</v>
      </c>
      <c r="C18" s="11">
        <f t="shared" si="5"/>
        <v>2834.2934</v>
      </c>
      <c r="D18" s="11">
        <f t="shared" si="5"/>
        <v>3073.4857000000002</v>
      </c>
      <c r="E18" s="11">
        <f t="shared" si="5"/>
        <v>3297.183689</v>
      </c>
      <c r="F18" s="12">
        <f t="shared" si="5"/>
        <v>3471.4577303900001</v>
      </c>
    </row>
    <row r="19" spans="1:6" ht="16.5" customHeight="1" x14ac:dyDescent="0.2">
      <c r="A19" s="10" t="s">
        <v>12</v>
      </c>
      <c r="B19" s="11">
        <f t="shared" si="5"/>
        <v>0</v>
      </c>
      <c r="C19" s="11">
        <f t="shared" si="5"/>
        <v>0</v>
      </c>
      <c r="D19" s="11">
        <f t="shared" si="5"/>
        <v>0</v>
      </c>
      <c r="E19" s="11">
        <f t="shared" si="5"/>
        <v>0</v>
      </c>
      <c r="F19" s="12">
        <f t="shared" si="5"/>
        <v>0</v>
      </c>
    </row>
    <row r="20" spans="1:6" ht="16.5" customHeight="1" x14ac:dyDescent="0.2">
      <c r="A20" s="10" t="s">
        <v>13</v>
      </c>
      <c r="B20" s="11">
        <f t="shared" si="5"/>
        <v>12485.444428969997</v>
      </c>
      <c r="C20" s="11">
        <f t="shared" si="5"/>
        <v>14052.875788370002</v>
      </c>
      <c r="D20" s="11">
        <f t="shared" si="5"/>
        <v>14793.08810872</v>
      </c>
      <c r="E20" s="11">
        <f t="shared" si="5"/>
        <v>15852.65768794</v>
      </c>
      <c r="F20" s="12">
        <f t="shared" si="5"/>
        <v>8852.3168280500013</v>
      </c>
    </row>
    <row r="21" spans="1:6" ht="21" customHeight="1" x14ac:dyDescent="0.2">
      <c r="A21" s="13" t="s">
        <v>15</v>
      </c>
      <c r="B21" s="14">
        <f t="shared" ref="B21" si="6">SUM(B22:B27)</f>
        <v>11687.133599999997</v>
      </c>
      <c r="C21" s="14">
        <f t="shared" ref="C21:F21" si="7">SUM(C22:C27)</f>
        <v>12469.630434999999</v>
      </c>
      <c r="D21" s="14">
        <f t="shared" si="7"/>
        <v>13350.224826600001</v>
      </c>
      <c r="E21" s="14">
        <f t="shared" si="7"/>
        <v>13212.420975000003</v>
      </c>
      <c r="F21" s="15">
        <f t="shared" si="7"/>
        <v>10239.992027150001</v>
      </c>
    </row>
    <row r="22" spans="1:6" ht="15" customHeight="1" x14ac:dyDescent="0.2">
      <c r="A22" s="10" t="s">
        <v>16</v>
      </c>
      <c r="B22" s="11">
        <v>9302.5864000000001</v>
      </c>
      <c r="C22" s="11">
        <v>9362.3135419999999</v>
      </c>
      <c r="D22" s="11">
        <v>9744.0187260000002</v>
      </c>
      <c r="E22" s="11">
        <v>8712.1200190000018</v>
      </c>
      <c r="F22" s="12">
        <v>7036.9614230000007</v>
      </c>
    </row>
    <row r="23" spans="1:6" ht="15" customHeight="1" x14ac:dyDescent="0.2">
      <c r="A23" s="10" t="s">
        <v>17</v>
      </c>
      <c r="B23" s="11">
        <v>0</v>
      </c>
      <c r="C23" s="11">
        <v>0</v>
      </c>
      <c r="D23" s="11">
        <v>0</v>
      </c>
      <c r="E23" s="11">
        <v>0</v>
      </c>
      <c r="F23" s="12">
        <v>0</v>
      </c>
    </row>
    <row r="24" spans="1:6" ht="15" customHeight="1" x14ac:dyDescent="0.2">
      <c r="A24" s="10" t="s">
        <v>18</v>
      </c>
      <c r="B24" s="11">
        <v>0</v>
      </c>
      <c r="C24" s="11">
        <v>0</v>
      </c>
      <c r="D24" s="11">
        <v>0</v>
      </c>
      <c r="E24" s="11">
        <v>0</v>
      </c>
      <c r="F24" s="12">
        <v>0</v>
      </c>
    </row>
    <row r="25" spans="1:6" ht="15" customHeight="1" x14ac:dyDescent="0.2">
      <c r="A25" s="10" t="s">
        <v>19</v>
      </c>
      <c r="B25" s="11">
        <v>0</v>
      </c>
      <c r="C25" s="11">
        <v>0</v>
      </c>
      <c r="D25" s="11">
        <v>0</v>
      </c>
      <c r="E25" s="11">
        <v>0</v>
      </c>
      <c r="F25" s="12">
        <v>0</v>
      </c>
    </row>
    <row r="26" spans="1:6" ht="15" customHeight="1" x14ac:dyDescent="0.2">
      <c r="A26" s="10" t="s">
        <v>20</v>
      </c>
      <c r="B26" s="11">
        <v>0</v>
      </c>
      <c r="C26" s="11">
        <v>0</v>
      </c>
      <c r="D26" s="11">
        <v>0</v>
      </c>
      <c r="E26" s="11">
        <v>0</v>
      </c>
      <c r="F26" s="12">
        <v>0</v>
      </c>
    </row>
    <row r="27" spans="1:6" ht="15" customHeight="1" x14ac:dyDescent="0.2">
      <c r="A27" s="10" t="s">
        <v>21</v>
      </c>
      <c r="B27" s="11">
        <v>2384.5471999999972</v>
      </c>
      <c r="C27" s="11">
        <v>3107.3168929999993</v>
      </c>
      <c r="D27" s="11">
        <v>3606.2061006000004</v>
      </c>
      <c r="E27" s="11">
        <v>4500.300956000001</v>
      </c>
      <c r="F27" s="12">
        <v>3203.0306041500007</v>
      </c>
    </row>
    <row r="28" spans="1:6" ht="21" customHeight="1" x14ac:dyDescent="0.2">
      <c r="A28" s="13" t="s">
        <v>22</v>
      </c>
      <c r="B28" s="14">
        <f t="shared" ref="B28:F28" si="8">SUM(B29:B34)</f>
        <v>12771.695210219999</v>
      </c>
      <c r="C28" s="14">
        <f t="shared" si="8"/>
        <v>13908.191837920003</v>
      </c>
      <c r="D28" s="14">
        <f t="shared" si="8"/>
        <v>14461.026118559999</v>
      </c>
      <c r="E28" s="14">
        <f t="shared" si="8"/>
        <v>14707.734529599998</v>
      </c>
      <c r="F28" s="15">
        <f t="shared" si="8"/>
        <v>9388.4408217599994</v>
      </c>
    </row>
    <row r="29" spans="1:6" ht="15" customHeight="1" x14ac:dyDescent="0.2">
      <c r="A29" s="10" t="s">
        <v>16</v>
      </c>
      <c r="B29" s="11">
        <v>16.143138999999998</v>
      </c>
      <c r="C29" s="11">
        <v>28.603996299999999</v>
      </c>
      <c r="D29" s="11">
        <v>66.41021379</v>
      </c>
      <c r="E29" s="11">
        <v>108.1</v>
      </c>
      <c r="F29" s="12">
        <v>67.749642570000006</v>
      </c>
    </row>
    <row r="30" spans="1:6" ht="15" customHeight="1" x14ac:dyDescent="0.2">
      <c r="A30" s="10" t="s">
        <v>17</v>
      </c>
      <c r="B30" s="11">
        <v>339.09453828999995</v>
      </c>
      <c r="C30" s="11">
        <v>278.71832222999996</v>
      </c>
      <c r="D30" s="11">
        <v>231.87950466000001</v>
      </c>
      <c r="E30" s="11">
        <v>268.08529019999997</v>
      </c>
      <c r="F30" s="12">
        <v>342.32761078999999</v>
      </c>
    </row>
    <row r="31" spans="1:6" ht="15" customHeight="1" x14ac:dyDescent="0.2">
      <c r="A31" s="10" t="s">
        <v>18</v>
      </c>
      <c r="B31" s="11">
        <v>181.17704193</v>
      </c>
      <c r="C31" s="11">
        <v>167.99200561999999</v>
      </c>
      <c r="D31" s="11">
        <v>160.10544657</v>
      </c>
      <c r="E31" s="11">
        <v>112.15353209999999</v>
      </c>
      <c r="F31" s="12">
        <v>141.46358193</v>
      </c>
    </row>
    <row r="32" spans="1:6" ht="15" customHeight="1" x14ac:dyDescent="0.2">
      <c r="A32" s="10" t="s">
        <v>19</v>
      </c>
      <c r="B32" s="11">
        <v>2389.36</v>
      </c>
      <c r="C32" s="11">
        <v>2796.4639999999999</v>
      </c>
      <c r="D32" s="11">
        <v>2994.0450000000001</v>
      </c>
      <c r="E32" s="11">
        <v>3173.915</v>
      </c>
      <c r="F32" s="12">
        <v>3430.848</v>
      </c>
    </row>
    <row r="33" spans="1:6" ht="15" customHeight="1" x14ac:dyDescent="0.2">
      <c r="A33" s="10" t="s">
        <v>20</v>
      </c>
      <c r="B33" s="11">
        <v>0</v>
      </c>
      <c r="C33" s="11">
        <v>0</v>
      </c>
      <c r="D33" s="11">
        <v>0</v>
      </c>
      <c r="E33" s="11">
        <v>0</v>
      </c>
      <c r="F33" s="12">
        <v>0</v>
      </c>
    </row>
    <row r="34" spans="1:6" ht="15" customHeight="1" x14ac:dyDescent="0.2">
      <c r="A34" s="10" t="s">
        <v>21</v>
      </c>
      <c r="B34" s="11">
        <v>9845.9204909999989</v>
      </c>
      <c r="C34" s="11">
        <v>10636.413513770003</v>
      </c>
      <c r="D34" s="11">
        <v>11008.58595354</v>
      </c>
      <c r="E34" s="11">
        <v>11045.480707299999</v>
      </c>
      <c r="F34" s="12">
        <v>5406.05198647</v>
      </c>
    </row>
    <row r="35" spans="1:6" ht="21" customHeight="1" x14ac:dyDescent="0.2">
      <c r="A35" s="13" t="s">
        <v>23</v>
      </c>
      <c r="B35" s="14">
        <f t="shared" ref="B35:F35" si="9">SUM(B36:B41)</f>
        <v>2260.7146123499997</v>
      </c>
      <c r="C35" s="14">
        <f t="shared" si="9"/>
        <v>2419.3515981</v>
      </c>
      <c r="D35" s="14">
        <f t="shared" si="9"/>
        <v>2468.4864883299997</v>
      </c>
      <c r="E35" s="14">
        <f t="shared" si="9"/>
        <v>2354.8147784800003</v>
      </c>
      <c r="F35" s="15">
        <f t="shared" si="9"/>
        <v>1608.4219009099997</v>
      </c>
    </row>
    <row r="36" spans="1:6" ht="15" customHeight="1" x14ac:dyDescent="0.2">
      <c r="A36" s="10" t="s">
        <v>16</v>
      </c>
      <c r="B36" s="11">
        <v>1.7145999999999999</v>
      </c>
      <c r="C36" s="11">
        <v>5.0827999999999998</v>
      </c>
      <c r="D36" s="11">
        <v>5.4991999999999992</v>
      </c>
      <c r="E36" s="11">
        <v>16.2</v>
      </c>
      <c r="F36" s="12">
        <v>15.19146164</v>
      </c>
    </row>
    <row r="37" spans="1:6" ht="15" customHeight="1" x14ac:dyDescent="0.2">
      <c r="A37" s="10" t="s">
        <v>17</v>
      </c>
      <c r="B37" s="11">
        <v>1217.3293712</v>
      </c>
      <c r="C37" s="11">
        <v>1306.7842723600002</v>
      </c>
      <c r="D37" s="11">
        <v>1393.6895879200001</v>
      </c>
      <c r="E37" s="11">
        <v>1058.07803193</v>
      </c>
      <c r="F37" s="12">
        <v>792.1349726699998</v>
      </c>
    </row>
    <row r="38" spans="1:6" ht="15" customHeight="1" x14ac:dyDescent="0.2">
      <c r="A38" s="10" t="s">
        <v>18</v>
      </c>
      <c r="B38" s="11">
        <v>767.70010317999993</v>
      </c>
      <c r="C38" s="11">
        <v>760.50974413999995</v>
      </c>
      <c r="D38" s="11">
        <v>811.56094583000004</v>
      </c>
      <c r="E38" s="11">
        <v>850.39203291000013</v>
      </c>
      <c r="F38" s="12">
        <v>517.25149877999991</v>
      </c>
    </row>
    <row r="39" spans="1:6" ht="15" customHeight="1" x14ac:dyDescent="0.2">
      <c r="A39" s="10" t="s">
        <v>19</v>
      </c>
      <c r="B39" s="11">
        <v>18.9938</v>
      </c>
      <c r="C39" s="11">
        <v>37.829400000000007</v>
      </c>
      <c r="D39" s="11">
        <v>79.440700000000007</v>
      </c>
      <c r="E39" s="11">
        <v>123.26868899999999</v>
      </c>
      <c r="F39" s="12">
        <v>40.609730389999996</v>
      </c>
    </row>
    <row r="40" spans="1:6" ht="15" customHeight="1" x14ac:dyDescent="0.2">
      <c r="A40" s="10" t="s">
        <v>20</v>
      </c>
      <c r="B40" s="11">
        <v>0</v>
      </c>
      <c r="C40" s="11">
        <v>0</v>
      </c>
      <c r="D40" s="11">
        <v>0</v>
      </c>
      <c r="E40" s="11">
        <v>0</v>
      </c>
      <c r="F40" s="12">
        <v>0</v>
      </c>
    </row>
    <row r="41" spans="1:6" ht="15" customHeight="1" x14ac:dyDescent="0.2">
      <c r="A41" s="10" t="s">
        <v>21</v>
      </c>
      <c r="B41" s="11">
        <v>254.97673797000002</v>
      </c>
      <c r="C41" s="11">
        <v>309.14538159999978</v>
      </c>
      <c r="D41" s="11">
        <v>178.2960545799998</v>
      </c>
      <c r="E41" s="11">
        <v>306.87602463999997</v>
      </c>
      <c r="F41" s="12">
        <v>243.23423743000012</v>
      </c>
    </row>
    <row r="42" spans="1:6" ht="21" customHeight="1" x14ac:dyDescent="0.2">
      <c r="A42" s="13" t="s">
        <v>24</v>
      </c>
      <c r="B42" s="14">
        <f t="shared" ref="B42:F42" si="10">SUM(B43:B48)</f>
        <v>-31123.155550080002</v>
      </c>
      <c r="C42" s="14">
        <f t="shared" si="10"/>
        <v>-32418.229954239996</v>
      </c>
      <c r="D42" s="14">
        <f t="shared" si="10"/>
        <v>-35159.029796850002</v>
      </c>
      <c r="E42" s="14">
        <f t="shared" si="10"/>
        <v>-33572.950496749996</v>
      </c>
      <c r="F42" s="15">
        <f t="shared" si="10"/>
        <v>-20166.601669399999</v>
      </c>
    </row>
    <row r="43" spans="1:6" ht="16.5" customHeight="1" x14ac:dyDescent="0.2">
      <c r="A43" s="10" t="s">
        <v>8</v>
      </c>
      <c r="B43" s="11">
        <f t="shared" ref="B43:F48" si="11">SUM(B50+B57+B64)</f>
        <v>-9626.1491000000024</v>
      </c>
      <c r="C43" s="11">
        <f t="shared" si="11"/>
        <v>-9415.132658999999</v>
      </c>
      <c r="D43" s="11">
        <f t="shared" si="11"/>
        <v>-10118.184913470001</v>
      </c>
      <c r="E43" s="11">
        <f t="shared" si="11"/>
        <v>-9378.0650330000008</v>
      </c>
      <c r="F43" s="12">
        <f t="shared" si="11"/>
        <v>-6908.5131228</v>
      </c>
    </row>
    <row r="44" spans="1:6" ht="16.5" customHeight="1" x14ac:dyDescent="0.2">
      <c r="A44" s="10" t="s">
        <v>9</v>
      </c>
      <c r="B44" s="11">
        <f t="shared" si="11"/>
        <v>-1578.1509680900001</v>
      </c>
      <c r="C44" s="11">
        <f t="shared" si="11"/>
        <v>-1658.9699254099999</v>
      </c>
      <c r="D44" s="11">
        <f t="shared" si="11"/>
        <v>-1891.87120506</v>
      </c>
      <c r="E44" s="11">
        <f t="shared" si="11"/>
        <v>-1894.21166021</v>
      </c>
      <c r="F44" s="12">
        <f t="shared" si="11"/>
        <v>-1569.7035607299999</v>
      </c>
    </row>
    <row r="45" spans="1:6" ht="16.5" customHeight="1" x14ac:dyDescent="0.2">
      <c r="A45" s="10" t="s">
        <v>10</v>
      </c>
      <c r="B45" s="11">
        <f t="shared" si="11"/>
        <v>-864.46567213000003</v>
      </c>
      <c r="C45" s="11">
        <f t="shared" si="11"/>
        <v>-867.25346989000002</v>
      </c>
      <c r="D45" s="11">
        <f t="shared" si="11"/>
        <v>-949.71020667000005</v>
      </c>
      <c r="E45" s="11">
        <f t="shared" si="11"/>
        <v>-976.59316054999988</v>
      </c>
      <c r="F45" s="12">
        <f t="shared" si="11"/>
        <v>-595.20558720999998</v>
      </c>
    </row>
    <row r="46" spans="1:6" ht="16.5" customHeight="1" x14ac:dyDescent="0.2">
      <c r="A46" s="10" t="s">
        <v>11</v>
      </c>
      <c r="B46" s="11">
        <f t="shared" si="11"/>
        <v>-99.291000000000011</v>
      </c>
      <c r="C46" s="11">
        <f t="shared" si="11"/>
        <v>-103.43600000000001</v>
      </c>
      <c r="D46" s="11">
        <f t="shared" si="11"/>
        <v>-114.00899999999999</v>
      </c>
      <c r="E46" s="11">
        <f t="shared" si="11"/>
        <v>-120.249</v>
      </c>
      <c r="F46" s="12">
        <f t="shared" si="11"/>
        <v>-95.87700000000001</v>
      </c>
    </row>
    <row r="47" spans="1:6" ht="16.5" customHeight="1" x14ac:dyDescent="0.2">
      <c r="A47" s="10" t="s">
        <v>12</v>
      </c>
      <c r="B47" s="11">
        <f t="shared" si="11"/>
        <v>-767.4899999999999</v>
      </c>
      <c r="C47" s="11">
        <f t="shared" si="11"/>
        <v>-882.50942000000009</v>
      </c>
      <c r="D47" s="11">
        <f t="shared" si="11"/>
        <v>-943.03993200000002</v>
      </c>
      <c r="E47" s="11">
        <f t="shared" si="11"/>
        <v>-1039.8217440000001</v>
      </c>
      <c r="F47" s="12">
        <f t="shared" si="11"/>
        <v>-1153.6105000000002</v>
      </c>
    </row>
    <row r="48" spans="1:6" ht="16.5" customHeight="1" x14ac:dyDescent="0.2">
      <c r="A48" s="10" t="s">
        <v>13</v>
      </c>
      <c r="B48" s="11">
        <f t="shared" si="11"/>
        <v>-18187.608809860001</v>
      </c>
      <c r="C48" s="11">
        <f t="shared" si="11"/>
        <v>-19490.928479939997</v>
      </c>
      <c r="D48" s="11">
        <f t="shared" si="11"/>
        <v>-21142.214539649998</v>
      </c>
      <c r="E48" s="11">
        <f t="shared" si="11"/>
        <v>-20164.009898989996</v>
      </c>
      <c r="F48" s="12">
        <f t="shared" si="11"/>
        <v>-9843.6918986599994</v>
      </c>
    </row>
    <row r="49" spans="1:6" ht="21" customHeight="1" x14ac:dyDescent="0.2">
      <c r="A49" s="13" t="s">
        <v>15</v>
      </c>
      <c r="B49" s="14">
        <f t="shared" ref="B49" si="12">SUM(B50:B55)</f>
        <v>-20699.556500000002</v>
      </c>
      <c r="C49" s="14">
        <f t="shared" ref="C49:F49" si="13">SUM(C50:C55)</f>
        <v>-22291.366065999999</v>
      </c>
      <c r="D49" s="14">
        <f t="shared" si="13"/>
        <v>-23965.968503619995</v>
      </c>
      <c r="E49" s="14">
        <f t="shared" si="13"/>
        <v>-22259.031875999997</v>
      </c>
      <c r="F49" s="15">
        <f t="shared" si="13"/>
        <v>-14347.077219459999</v>
      </c>
    </row>
    <row r="50" spans="1:6" ht="15" customHeight="1" x14ac:dyDescent="0.2">
      <c r="A50" s="10" t="s">
        <v>16</v>
      </c>
      <c r="B50" s="11">
        <v>-8872.0526000000009</v>
      </c>
      <c r="C50" s="11">
        <v>-8854.1513589999995</v>
      </c>
      <c r="D50" s="11">
        <v>-9451.9792799999996</v>
      </c>
      <c r="E50" s="11">
        <v>-8307.0138380000008</v>
      </c>
      <c r="F50" s="12">
        <v>-6342.8684750000002</v>
      </c>
    </row>
    <row r="51" spans="1:6" ht="15" customHeight="1" x14ac:dyDescent="0.2">
      <c r="A51" s="10" t="s">
        <v>17</v>
      </c>
      <c r="B51" s="11">
        <v>0</v>
      </c>
      <c r="C51" s="11">
        <v>0</v>
      </c>
      <c r="D51" s="11">
        <v>0</v>
      </c>
      <c r="E51" s="11">
        <v>0</v>
      </c>
      <c r="F51" s="12">
        <v>0</v>
      </c>
    </row>
    <row r="52" spans="1:6" ht="15" customHeight="1" x14ac:dyDescent="0.2">
      <c r="A52" s="10" t="s">
        <v>18</v>
      </c>
      <c r="B52" s="11">
        <v>0</v>
      </c>
      <c r="C52" s="11">
        <v>0</v>
      </c>
      <c r="D52" s="11">
        <v>0</v>
      </c>
      <c r="E52" s="11">
        <v>0</v>
      </c>
      <c r="F52" s="12">
        <v>0</v>
      </c>
    </row>
    <row r="53" spans="1:6" ht="15" customHeight="1" x14ac:dyDescent="0.2">
      <c r="A53" s="10" t="s">
        <v>19</v>
      </c>
      <c r="B53" s="11">
        <v>0</v>
      </c>
      <c r="C53" s="11">
        <v>0</v>
      </c>
      <c r="D53" s="11">
        <v>0</v>
      </c>
      <c r="E53" s="11">
        <v>0</v>
      </c>
      <c r="F53" s="12">
        <v>0</v>
      </c>
    </row>
    <row r="54" spans="1:6" ht="15" customHeight="1" x14ac:dyDescent="0.2">
      <c r="A54" s="10" t="s">
        <v>20</v>
      </c>
      <c r="B54" s="11">
        <v>0</v>
      </c>
      <c r="C54" s="11">
        <v>0</v>
      </c>
      <c r="D54" s="11">
        <v>0</v>
      </c>
      <c r="E54" s="11">
        <v>0</v>
      </c>
      <c r="F54" s="12">
        <v>0</v>
      </c>
    </row>
    <row r="55" spans="1:6" ht="15" customHeight="1" x14ac:dyDescent="0.2">
      <c r="A55" s="10" t="s">
        <v>21</v>
      </c>
      <c r="B55" s="11">
        <v>-11827.503900000002</v>
      </c>
      <c r="C55" s="11">
        <v>-13437.214706999999</v>
      </c>
      <c r="D55" s="11">
        <v>-14513.989223619996</v>
      </c>
      <c r="E55" s="11">
        <v>-13952.018037999997</v>
      </c>
      <c r="F55" s="12">
        <v>-8004.2087444599993</v>
      </c>
    </row>
    <row r="56" spans="1:6" ht="16.5" customHeight="1" x14ac:dyDescent="0.2">
      <c r="A56" s="13" t="s">
        <v>22</v>
      </c>
      <c r="B56" s="14">
        <f t="shared" ref="B56:F56" si="14">SUM(B57:B62)</f>
        <v>-4691.63441375</v>
      </c>
      <c r="C56" s="14">
        <f t="shared" si="14"/>
        <v>-4611.4036630100009</v>
      </c>
      <c r="D56" s="14">
        <f t="shared" si="14"/>
        <v>-4910.2076554800005</v>
      </c>
      <c r="E56" s="14">
        <f t="shared" si="14"/>
        <v>-5329.1167942400007</v>
      </c>
      <c r="F56" s="15">
        <f t="shared" si="14"/>
        <v>-2981.6215775999999</v>
      </c>
    </row>
    <row r="57" spans="1:6" ht="14.1" customHeight="1" x14ac:dyDescent="0.2">
      <c r="A57" s="10" t="s">
        <v>16</v>
      </c>
      <c r="B57" s="11">
        <v>-349.50790000000001</v>
      </c>
      <c r="C57" s="11">
        <v>-333.24540000000002</v>
      </c>
      <c r="D57" s="11">
        <v>-268.83090500000003</v>
      </c>
      <c r="E57" s="11">
        <v>-644.57291799999996</v>
      </c>
      <c r="F57" s="12">
        <v>-281.98774213000002</v>
      </c>
    </row>
    <row r="58" spans="1:6" ht="14.1" customHeight="1" x14ac:dyDescent="0.2">
      <c r="A58" s="10" t="s">
        <v>17</v>
      </c>
      <c r="B58" s="11">
        <v>-319.22714918000003</v>
      </c>
      <c r="C58" s="11">
        <v>-286.94413172999998</v>
      </c>
      <c r="D58" s="11">
        <v>-282.1451917</v>
      </c>
      <c r="E58" s="11">
        <v>-247.26960194</v>
      </c>
      <c r="F58" s="12">
        <v>-327.48439287999997</v>
      </c>
    </row>
    <row r="59" spans="1:6" ht="14.1" customHeight="1" x14ac:dyDescent="0.2">
      <c r="A59" s="10" t="s">
        <v>18</v>
      </c>
      <c r="B59" s="11">
        <v>-125.42408153000002</v>
      </c>
      <c r="C59" s="11">
        <v>-137.36766328000002</v>
      </c>
      <c r="D59" s="11">
        <v>-162.56580278000001</v>
      </c>
      <c r="E59" s="11">
        <v>-101.15346529999999</v>
      </c>
      <c r="F59" s="12">
        <v>-103.44862131999999</v>
      </c>
    </row>
    <row r="60" spans="1:6" ht="14.1" customHeight="1" x14ac:dyDescent="0.2">
      <c r="A60" s="10" t="s">
        <v>19</v>
      </c>
      <c r="B60" s="11">
        <v>0</v>
      </c>
      <c r="C60" s="11">
        <v>0</v>
      </c>
      <c r="D60" s="11">
        <v>0</v>
      </c>
      <c r="E60" s="11">
        <v>0</v>
      </c>
      <c r="F60" s="12">
        <v>0</v>
      </c>
    </row>
    <row r="61" spans="1:6" ht="14.1" customHeight="1" x14ac:dyDescent="0.2">
      <c r="A61" s="10" t="s">
        <v>20</v>
      </c>
      <c r="B61" s="11">
        <v>-12.739999999999998</v>
      </c>
      <c r="C61" s="11">
        <v>-21.738050000000001</v>
      </c>
      <c r="D61" s="11">
        <v>-12.122606000000001</v>
      </c>
      <c r="E61" s="11">
        <v>-17.465544000000001</v>
      </c>
      <c r="F61" s="12">
        <v>-26.0168</v>
      </c>
    </row>
    <row r="62" spans="1:6" ht="14.1" customHeight="1" x14ac:dyDescent="0.2">
      <c r="A62" s="10" t="s">
        <v>21</v>
      </c>
      <c r="B62" s="11">
        <v>-3884.7352830400005</v>
      </c>
      <c r="C62" s="11">
        <v>-3832.1084180000012</v>
      </c>
      <c r="D62" s="11">
        <v>-4184.5431500000004</v>
      </c>
      <c r="E62" s="11">
        <v>-4318.6552650000003</v>
      </c>
      <c r="F62" s="12">
        <v>-2242.6840212699999</v>
      </c>
    </row>
    <row r="63" spans="1:6" ht="16.5" customHeight="1" x14ac:dyDescent="0.2">
      <c r="A63" s="13" t="s">
        <v>23</v>
      </c>
      <c r="B63" s="14">
        <f t="shared" ref="B63:F63" si="15">SUM(B64:B69)</f>
        <v>-5731.9646363300008</v>
      </c>
      <c r="C63" s="14">
        <f t="shared" si="15"/>
        <v>-5515.4602252299992</v>
      </c>
      <c r="D63" s="14">
        <f t="shared" si="15"/>
        <v>-6282.8536377500004</v>
      </c>
      <c r="E63" s="14">
        <f t="shared" si="15"/>
        <v>-5984.80182651</v>
      </c>
      <c r="F63" s="15">
        <f t="shared" si="15"/>
        <v>-2837.9028723399997</v>
      </c>
    </row>
    <row r="64" spans="1:6" ht="14.1" customHeight="1" x14ac:dyDescent="0.2">
      <c r="A64" s="10" t="s">
        <v>16</v>
      </c>
      <c r="B64" s="11">
        <v>-404.58860000000004</v>
      </c>
      <c r="C64" s="11">
        <v>-227.73589999999999</v>
      </c>
      <c r="D64" s="11">
        <v>-397.37472846999998</v>
      </c>
      <c r="E64" s="11">
        <v>-426.47827699999999</v>
      </c>
      <c r="F64" s="12">
        <v>-283.65690567000001</v>
      </c>
    </row>
    <row r="65" spans="1:6" ht="14.1" customHeight="1" x14ac:dyDescent="0.2">
      <c r="A65" s="10" t="s">
        <v>17</v>
      </c>
      <c r="B65" s="11">
        <v>-1258.9238189100001</v>
      </c>
      <c r="C65" s="11">
        <v>-1372.0257936799999</v>
      </c>
      <c r="D65" s="11">
        <v>-1609.72601336</v>
      </c>
      <c r="E65" s="11">
        <v>-1646.94205827</v>
      </c>
      <c r="F65" s="12">
        <v>-1242.2191678500001</v>
      </c>
    </row>
    <row r="66" spans="1:6" ht="14.1" customHeight="1" x14ac:dyDescent="0.2">
      <c r="A66" s="10" t="s">
        <v>18</v>
      </c>
      <c r="B66" s="11">
        <v>-739.04159060000006</v>
      </c>
      <c r="C66" s="11">
        <v>-729.88580661000003</v>
      </c>
      <c r="D66" s="11">
        <v>-787.14440389000004</v>
      </c>
      <c r="E66" s="11">
        <v>-875.43969524999989</v>
      </c>
      <c r="F66" s="12">
        <v>-491.75696588999995</v>
      </c>
    </row>
    <row r="67" spans="1:6" ht="14.1" customHeight="1" x14ac:dyDescent="0.2">
      <c r="A67" s="10" t="s">
        <v>19</v>
      </c>
      <c r="B67" s="11">
        <v>-99.291000000000011</v>
      </c>
      <c r="C67" s="11">
        <v>-103.43600000000001</v>
      </c>
      <c r="D67" s="11">
        <v>-114.00899999999999</v>
      </c>
      <c r="E67" s="11">
        <v>-120.249</v>
      </c>
      <c r="F67" s="12">
        <v>-95.87700000000001</v>
      </c>
    </row>
    <row r="68" spans="1:6" ht="14.1" customHeight="1" x14ac:dyDescent="0.2">
      <c r="A68" s="10" t="s">
        <v>20</v>
      </c>
      <c r="B68" s="11">
        <v>-754.74999999999989</v>
      </c>
      <c r="C68" s="11">
        <v>-860.77137000000005</v>
      </c>
      <c r="D68" s="11">
        <v>-930.917326</v>
      </c>
      <c r="E68" s="11">
        <v>-1022.3562000000001</v>
      </c>
      <c r="F68" s="12">
        <v>-1127.5937000000001</v>
      </c>
    </row>
    <row r="69" spans="1:6" ht="14.1" customHeight="1" x14ac:dyDescent="0.2">
      <c r="A69" s="10" t="s">
        <v>21</v>
      </c>
      <c r="B69" s="11">
        <v>-2475.3696268200001</v>
      </c>
      <c r="C69" s="11">
        <v>-2221.6053549399994</v>
      </c>
      <c r="D69" s="11">
        <v>-2443.6821660300002</v>
      </c>
      <c r="E69" s="11">
        <v>-1893.3365959900002</v>
      </c>
      <c r="F69" s="12">
        <v>403.20086707000041</v>
      </c>
    </row>
    <row r="70" spans="1:6" ht="16.5" customHeight="1" x14ac:dyDescent="0.2">
      <c r="A70" s="13" t="s">
        <v>25</v>
      </c>
      <c r="B70" s="14">
        <f t="shared" ref="B70:F70" si="16">SUM(B71:B76)</f>
        <v>-9012.422900000005</v>
      </c>
      <c r="C70" s="14">
        <f t="shared" si="16"/>
        <v>-9821.7356309999996</v>
      </c>
      <c r="D70" s="14">
        <f t="shared" si="16"/>
        <v>-10615.743677019995</v>
      </c>
      <c r="E70" s="14">
        <f t="shared" si="16"/>
        <v>-9046.6109009999946</v>
      </c>
      <c r="F70" s="15">
        <f t="shared" si="16"/>
        <v>-4107.0851923099981</v>
      </c>
    </row>
    <row r="71" spans="1:6" ht="14.1" customHeight="1" x14ac:dyDescent="0.2">
      <c r="A71" s="10" t="s">
        <v>26</v>
      </c>
      <c r="B71" s="11">
        <f t="shared" ref="B71:F76" si="17">SUM(B22+B50)</f>
        <v>430.53379999999925</v>
      </c>
      <c r="C71" s="11">
        <f t="shared" si="17"/>
        <v>508.16218300000037</v>
      </c>
      <c r="D71" s="11">
        <f t="shared" si="17"/>
        <v>292.03944600000068</v>
      </c>
      <c r="E71" s="11">
        <f t="shared" si="17"/>
        <v>405.10618100000102</v>
      </c>
      <c r="F71" s="12">
        <f t="shared" si="17"/>
        <v>694.09294800000043</v>
      </c>
    </row>
    <row r="72" spans="1:6" ht="14.1" customHeight="1" x14ac:dyDescent="0.2">
      <c r="A72" s="10" t="s">
        <v>27</v>
      </c>
      <c r="B72" s="11">
        <f t="shared" si="17"/>
        <v>0</v>
      </c>
      <c r="C72" s="11">
        <f t="shared" si="17"/>
        <v>0</v>
      </c>
      <c r="D72" s="11">
        <f t="shared" si="17"/>
        <v>0</v>
      </c>
      <c r="E72" s="11">
        <f t="shared" si="17"/>
        <v>0</v>
      </c>
      <c r="F72" s="12">
        <f t="shared" si="17"/>
        <v>0</v>
      </c>
    </row>
    <row r="73" spans="1:6" ht="14.1" customHeight="1" x14ac:dyDescent="0.2">
      <c r="A73" s="10" t="s">
        <v>28</v>
      </c>
      <c r="B73" s="11">
        <f t="shared" si="17"/>
        <v>0</v>
      </c>
      <c r="C73" s="11">
        <f t="shared" si="17"/>
        <v>0</v>
      </c>
      <c r="D73" s="11">
        <f t="shared" si="17"/>
        <v>0</v>
      </c>
      <c r="E73" s="11">
        <f t="shared" si="17"/>
        <v>0</v>
      </c>
      <c r="F73" s="12">
        <f t="shared" si="17"/>
        <v>0</v>
      </c>
    </row>
    <row r="74" spans="1:6" ht="14.1" customHeight="1" x14ac:dyDescent="0.2">
      <c r="A74" s="10" t="s">
        <v>29</v>
      </c>
      <c r="B74" s="11">
        <f t="shared" si="17"/>
        <v>0</v>
      </c>
      <c r="C74" s="11">
        <f t="shared" si="17"/>
        <v>0</v>
      </c>
      <c r="D74" s="11">
        <f t="shared" si="17"/>
        <v>0</v>
      </c>
      <c r="E74" s="11">
        <f t="shared" si="17"/>
        <v>0</v>
      </c>
      <c r="F74" s="12">
        <f t="shared" si="17"/>
        <v>0</v>
      </c>
    </row>
    <row r="75" spans="1:6" ht="14.1" customHeight="1" x14ac:dyDescent="0.2">
      <c r="A75" s="10" t="s">
        <v>30</v>
      </c>
      <c r="B75" s="11">
        <f t="shared" si="17"/>
        <v>0</v>
      </c>
      <c r="C75" s="11">
        <f t="shared" si="17"/>
        <v>0</v>
      </c>
      <c r="D75" s="11">
        <f t="shared" si="17"/>
        <v>0</v>
      </c>
      <c r="E75" s="11">
        <f t="shared" si="17"/>
        <v>0</v>
      </c>
      <c r="F75" s="12">
        <f t="shared" si="17"/>
        <v>0</v>
      </c>
    </row>
    <row r="76" spans="1:6" ht="14.1" customHeight="1" x14ac:dyDescent="0.2">
      <c r="A76" s="10" t="s">
        <v>31</v>
      </c>
      <c r="B76" s="11">
        <f t="shared" si="17"/>
        <v>-9442.9567000000043</v>
      </c>
      <c r="C76" s="11">
        <f t="shared" si="17"/>
        <v>-10329.897814</v>
      </c>
      <c r="D76" s="11">
        <f t="shared" si="17"/>
        <v>-10907.783123019995</v>
      </c>
      <c r="E76" s="11">
        <f t="shared" si="17"/>
        <v>-9451.7170819999956</v>
      </c>
      <c r="F76" s="12">
        <f t="shared" si="17"/>
        <v>-4801.1781403099985</v>
      </c>
    </row>
    <row r="77" spans="1:6" ht="16.5" customHeight="1" x14ac:dyDescent="0.2">
      <c r="A77" s="13" t="s">
        <v>32</v>
      </c>
      <c r="B77" s="14">
        <f t="shared" ref="B77:F77" si="18">SUM(B78:B83)</f>
        <v>8080.0607964699993</v>
      </c>
      <c r="C77" s="14">
        <f t="shared" si="18"/>
        <v>9296.7881749100015</v>
      </c>
      <c r="D77" s="14">
        <f t="shared" si="18"/>
        <v>9550.8184630799988</v>
      </c>
      <c r="E77" s="14">
        <f t="shared" si="18"/>
        <v>9378.6177353599996</v>
      </c>
      <c r="F77" s="15">
        <f t="shared" si="18"/>
        <v>6406.8192441600004</v>
      </c>
    </row>
    <row r="78" spans="1:6" ht="14.1" customHeight="1" x14ac:dyDescent="0.2">
      <c r="A78" s="10" t="s">
        <v>26</v>
      </c>
      <c r="B78" s="11">
        <f t="shared" ref="B78:F83" si="19">SUM(B29+B57)</f>
        <v>-333.36476099999999</v>
      </c>
      <c r="C78" s="11">
        <f t="shared" si="19"/>
        <v>-304.64140370000001</v>
      </c>
      <c r="D78" s="11">
        <f t="shared" si="19"/>
        <v>-202.42069121000003</v>
      </c>
      <c r="E78" s="11">
        <f t="shared" si="19"/>
        <v>-536.47291799999994</v>
      </c>
      <c r="F78" s="12">
        <f t="shared" si="19"/>
        <v>-214.23809956000002</v>
      </c>
    </row>
    <row r="79" spans="1:6" ht="14.1" customHeight="1" x14ac:dyDescent="0.2">
      <c r="A79" s="10" t="s">
        <v>27</v>
      </c>
      <c r="B79" s="11">
        <f t="shared" si="19"/>
        <v>19.86738910999992</v>
      </c>
      <c r="C79" s="11">
        <f t="shared" si="19"/>
        <v>-8.2258095000000253</v>
      </c>
      <c r="D79" s="11">
        <f t="shared" si="19"/>
        <v>-50.265687039999989</v>
      </c>
      <c r="E79" s="11">
        <f t="shared" si="19"/>
        <v>20.815688259999973</v>
      </c>
      <c r="F79" s="12">
        <f t="shared" si="19"/>
        <v>14.843217910000021</v>
      </c>
    </row>
    <row r="80" spans="1:6" ht="14.1" customHeight="1" x14ac:dyDescent="0.2">
      <c r="A80" s="10" t="s">
        <v>28</v>
      </c>
      <c r="B80" s="11">
        <f t="shared" si="19"/>
        <v>55.752960399999978</v>
      </c>
      <c r="C80" s="11">
        <f t="shared" si="19"/>
        <v>30.62434233999997</v>
      </c>
      <c r="D80" s="11">
        <f t="shared" si="19"/>
        <v>-2.4603562100000147</v>
      </c>
      <c r="E80" s="11">
        <f t="shared" si="19"/>
        <v>11.000066799999999</v>
      </c>
      <c r="F80" s="12">
        <f t="shared" si="19"/>
        <v>38.014960610000017</v>
      </c>
    </row>
    <row r="81" spans="1:6" ht="14.1" customHeight="1" x14ac:dyDescent="0.2">
      <c r="A81" s="10" t="s">
        <v>29</v>
      </c>
      <c r="B81" s="11">
        <f t="shared" si="19"/>
        <v>2389.36</v>
      </c>
      <c r="C81" s="11">
        <f t="shared" si="19"/>
        <v>2796.4639999999999</v>
      </c>
      <c r="D81" s="11">
        <f t="shared" si="19"/>
        <v>2994.0450000000001</v>
      </c>
      <c r="E81" s="11">
        <f t="shared" si="19"/>
        <v>3173.915</v>
      </c>
      <c r="F81" s="12">
        <f t="shared" si="19"/>
        <v>3430.848</v>
      </c>
    </row>
    <row r="82" spans="1:6" ht="14.1" customHeight="1" x14ac:dyDescent="0.2">
      <c r="A82" s="10" t="s">
        <v>30</v>
      </c>
      <c r="B82" s="11">
        <f t="shared" si="19"/>
        <v>-12.739999999999998</v>
      </c>
      <c r="C82" s="11">
        <f t="shared" si="19"/>
        <v>-21.738050000000001</v>
      </c>
      <c r="D82" s="11">
        <f t="shared" si="19"/>
        <v>-12.122606000000001</v>
      </c>
      <c r="E82" s="11">
        <f t="shared" si="19"/>
        <v>-17.465544000000001</v>
      </c>
      <c r="F82" s="12">
        <f t="shared" si="19"/>
        <v>-26.0168</v>
      </c>
    </row>
    <row r="83" spans="1:6" ht="14.1" customHeight="1" x14ac:dyDescent="0.2">
      <c r="A83" s="10" t="s">
        <v>31</v>
      </c>
      <c r="B83" s="11">
        <f t="shared" si="19"/>
        <v>5961.1852079599985</v>
      </c>
      <c r="C83" s="11">
        <f t="shared" si="19"/>
        <v>6804.3050957700016</v>
      </c>
      <c r="D83" s="11">
        <f t="shared" si="19"/>
        <v>6824.0428035399991</v>
      </c>
      <c r="E83" s="11">
        <f t="shared" si="19"/>
        <v>6726.8254422999989</v>
      </c>
      <c r="F83" s="12">
        <f t="shared" si="19"/>
        <v>3163.3679652000001</v>
      </c>
    </row>
    <row r="84" spans="1:6" ht="16.5" customHeight="1" x14ac:dyDescent="0.2">
      <c r="A84" s="13" t="s">
        <v>33</v>
      </c>
      <c r="B84" s="14">
        <f t="shared" ref="B84:F84" si="20">SUM(B85:B90)</f>
        <v>-3471.2500239800002</v>
      </c>
      <c r="C84" s="14">
        <f t="shared" si="20"/>
        <v>-3096.1086271299991</v>
      </c>
      <c r="D84" s="14">
        <f t="shared" si="20"/>
        <v>-3814.3671494200007</v>
      </c>
      <c r="E84" s="14">
        <f t="shared" si="20"/>
        <v>-3629.9870480299996</v>
      </c>
      <c r="F84" s="15">
        <f t="shared" si="20"/>
        <v>-1229.48097143</v>
      </c>
    </row>
    <row r="85" spans="1:6" ht="14.1" customHeight="1" x14ac:dyDescent="0.2">
      <c r="A85" s="10" t="s">
        <v>26</v>
      </c>
      <c r="B85" s="11">
        <f t="shared" ref="B85:F90" si="21">SUM(B36+B64)</f>
        <v>-402.87400000000002</v>
      </c>
      <c r="C85" s="11">
        <f t="shared" si="21"/>
        <v>-222.65309999999999</v>
      </c>
      <c r="D85" s="11">
        <f t="shared" si="21"/>
        <v>-391.87552847000001</v>
      </c>
      <c r="E85" s="11">
        <f t="shared" si="21"/>
        <v>-410.278277</v>
      </c>
      <c r="F85" s="12">
        <f t="shared" si="21"/>
        <v>-268.46544403000001</v>
      </c>
    </row>
    <row r="86" spans="1:6" ht="14.1" customHeight="1" x14ac:dyDescent="0.2">
      <c r="A86" s="10" t="s">
        <v>27</v>
      </c>
      <c r="B86" s="11">
        <f t="shared" si="21"/>
        <v>-41.594447710000168</v>
      </c>
      <c r="C86" s="11">
        <f t="shared" si="21"/>
        <v>-65.24152131999972</v>
      </c>
      <c r="D86" s="11">
        <f t="shared" si="21"/>
        <v>-216.0364254399999</v>
      </c>
      <c r="E86" s="11">
        <f t="shared" si="21"/>
        <v>-588.86402634000001</v>
      </c>
      <c r="F86" s="12">
        <f t="shared" si="21"/>
        <v>-450.08419518000028</v>
      </c>
    </row>
    <row r="87" spans="1:6" ht="14.1" customHeight="1" x14ac:dyDescent="0.2">
      <c r="A87" s="10" t="s">
        <v>28</v>
      </c>
      <c r="B87" s="11">
        <f t="shared" si="21"/>
        <v>28.658512579999865</v>
      </c>
      <c r="C87" s="11">
        <f t="shared" si="21"/>
        <v>30.623937529999921</v>
      </c>
      <c r="D87" s="11">
        <f t="shared" si="21"/>
        <v>24.416541940000002</v>
      </c>
      <c r="E87" s="11">
        <f t="shared" si="21"/>
        <v>-25.047662339999761</v>
      </c>
      <c r="F87" s="12">
        <f t="shared" si="21"/>
        <v>25.494532889999959</v>
      </c>
    </row>
    <row r="88" spans="1:6" ht="14.1" customHeight="1" x14ac:dyDescent="0.2">
      <c r="A88" s="10" t="s">
        <v>29</v>
      </c>
      <c r="B88" s="11">
        <f t="shared" si="21"/>
        <v>-80.297200000000004</v>
      </c>
      <c r="C88" s="11">
        <f t="shared" si="21"/>
        <v>-65.6066</v>
      </c>
      <c r="D88" s="11">
        <f t="shared" si="21"/>
        <v>-34.568299999999979</v>
      </c>
      <c r="E88" s="11">
        <f t="shared" si="21"/>
        <v>3.0196889999999996</v>
      </c>
      <c r="F88" s="12">
        <f t="shared" si="21"/>
        <v>-55.267269610000014</v>
      </c>
    </row>
    <row r="89" spans="1:6" ht="14.1" customHeight="1" x14ac:dyDescent="0.2">
      <c r="A89" s="10" t="s">
        <v>30</v>
      </c>
      <c r="B89" s="11">
        <f t="shared" si="21"/>
        <v>-754.74999999999989</v>
      </c>
      <c r="C89" s="11">
        <f t="shared" si="21"/>
        <v>-860.77137000000005</v>
      </c>
      <c r="D89" s="11">
        <f t="shared" si="21"/>
        <v>-930.917326</v>
      </c>
      <c r="E89" s="11">
        <f t="shared" si="21"/>
        <v>-1022.3562000000001</v>
      </c>
      <c r="F89" s="12">
        <f t="shared" si="21"/>
        <v>-1127.5937000000001</v>
      </c>
    </row>
    <row r="90" spans="1:6" ht="14.1" customHeight="1" x14ac:dyDescent="0.2">
      <c r="A90" s="10" t="s">
        <v>31</v>
      </c>
      <c r="B90" s="11">
        <f t="shared" si="21"/>
        <v>-2220.39288885</v>
      </c>
      <c r="C90" s="11">
        <f t="shared" si="21"/>
        <v>-1912.4599733399996</v>
      </c>
      <c r="D90" s="11">
        <f t="shared" si="21"/>
        <v>-2265.3861114500005</v>
      </c>
      <c r="E90" s="11">
        <f t="shared" si="21"/>
        <v>-1586.4605713500002</v>
      </c>
      <c r="F90" s="12">
        <f t="shared" si="21"/>
        <v>646.43510450000053</v>
      </c>
    </row>
    <row r="91" spans="1:6" ht="16.5" customHeight="1" x14ac:dyDescent="0.2">
      <c r="A91" s="13" t="s">
        <v>34</v>
      </c>
      <c r="B91" s="14">
        <f>SUM(B92:B97)</f>
        <v>-104.0575</v>
      </c>
      <c r="C91" s="14">
        <f t="shared" ref="C91:F91" si="22">SUM(C92:C97)</f>
        <v>-124.37950000000006</v>
      </c>
      <c r="D91" s="14">
        <f t="shared" si="22"/>
        <v>-70.208799999999997</v>
      </c>
      <c r="E91" s="14">
        <f t="shared" si="22"/>
        <v>-31.333206000000001</v>
      </c>
      <c r="F91" s="15">
        <f t="shared" si="22"/>
        <v>131.51658739999999</v>
      </c>
    </row>
    <row r="92" spans="1:6" ht="14.1" customHeight="1" x14ac:dyDescent="0.2">
      <c r="A92" s="10" t="s">
        <v>16</v>
      </c>
      <c r="B92" s="11">
        <v>0</v>
      </c>
      <c r="C92" s="11">
        <v>0</v>
      </c>
      <c r="D92" s="11">
        <v>0</v>
      </c>
      <c r="E92" s="11">
        <v>0</v>
      </c>
      <c r="F92" s="12">
        <v>0</v>
      </c>
    </row>
    <row r="93" spans="1:6" ht="14.1" customHeight="1" x14ac:dyDescent="0.2">
      <c r="A93" s="10" t="s">
        <v>17</v>
      </c>
      <c r="B93" s="11">
        <v>0</v>
      </c>
      <c r="C93" s="11">
        <v>0</v>
      </c>
      <c r="D93" s="11">
        <v>0</v>
      </c>
      <c r="E93" s="11">
        <v>0</v>
      </c>
      <c r="F93" s="12">
        <v>0</v>
      </c>
    </row>
    <row r="94" spans="1:6" ht="14.1" customHeight="1" x14ac:dyDescent="0.2">
      <c r="A94" s="10" t="s">
        <v>18</v>
      </c>
      <c r="B94" s="11">
        <v>0</v>
      </c>
      <c r="C94" s="11">
        <v>0</v>
      </c>
      <c r="D94" s="11">
        <v>0</v>
      </c>
      <c r="E94" s="11">
        <v>0</v>
      </c>
      <c r="F94" s="12">
        <v>0</v>
      </c>
    </row>
    <row r="95" spans="1:6" ht="14.1" customHeight="1" x14ac:dyDescent="0.2">
      <c r="A95" s="10" t="s">
        <v>19</v>
      </c>
      <c r="B95" s="11">
        <v>-17.4145</v>
      </c>
      <c r="C95" s="11">
        <v>-23.624500000000001</v>
      </c>
      <c r="D95" s="11">
        <v>-25.548299999999998</v>
      </c>
      <c r="E95" s="11">
        <v>-18.114840000000001</v>
      </c>
      <c r="F95" s="12">
        <v>-26.546129999999998</v>
      </c>
    </row>
    <row r="96" spans="1:6" ht="14.1" customHeight="1" x14ac:dyDescent="0.2">
      <c r="A96" s="10" t="s">
        <v>20</v>
      </c>
      <c r="B96" s="11">
        <v>0</v>
      </c>
      <c r="C96" s="11">
        <v>0</v>
      </c>
      <c r="D96" s="11">
        <v>0</v>
      </c>
      <c r="E96" s="11">
        <v>0</v>
      </c>
      <c r="F96" s="12">
        <v>0</v>
      </c>
    </row>
    <row r="97" spans="1:6" ht="14.1" customHeight="1" x14ac:dyDescent="0.2">
      <c r="A97" s="10" t="s">
        <v>21</v>
      </c>
      <c r="B97" s="11">
        <v>-86.643000000000001</v>
      </c>
      <c r="C97" s="11">
        <v>-100.75500000000007</v>
      </c>
      <c r="D97" s="11">
        <v>-44.660499999999999</v>
      </c>
      <c r="E97" s="11">
        <v>-13.218366</v>
      </c>
      <c r="F97" s="12">
        <v>158.0627174</v>
      </c>
    </row>
    <row r="98" spans="1:6" ht="18" customHeight="1" x14ac:dyDescent="0.2">
      <c r="A98" s="13" t="s">
        <v>35</v>
      </c>
      <c r="B98" s="14">
        <f t="shared" ref="B98:F98" si="23">SUM(B99:B104)</f>
        <v>7688.4225441899998</v>
      </c>
      <c r="C98" s="14">
        <f t="shared" si="23"/>
        <v>6181.2261813499999</v>
      </c>
      <c r="D98" s="14">
        <f t="shared" si="23"/>
        <v>6118.3019323700009</v>
      </c>
      <c r="E98" s="14">
        <f t="shared" si="23"/>
        <v>4741.2617720499984</v>
      </c>
      <c r="F98" s="16">
        <f t="shared" si="23"/>
        <v>-1553.7143730400026</v>
      </c>
    </row>
    <row r="99" spans="1:6" ht="14.45" customHeight="1" x14ac:dyDescent="0.2">
      <c r="A99" s="10" t="s">
        <v>8</v>
      </c>
      <c r="B99" s="11">
        <f t="shared" ref="B99:F104" si="24">SUM(B106+B113)</f>
        <v>443.61604924</v>
      </c>
      <c r="C99" s="11">
        <f t="shared" si="24"/>
        <v>-211.36579498999981</v>
      </c>
      <c r="D99" s="11">
        <f t="shared" si="24"/>
        <v>-274.72986104</v>
      </c>
      <c r="E99" s="11">
        <f t="shared" si="24"/>
        <v>2.0156100000001516</v>
      </c>
      <c r="F99" s="12">
        <f t="shared" si="24"/>
        <v>179.69917042</v>
      </c>
    </row>
    <row r="100" spans="1:6" ht="14.45" customHeight="1" x14ac:dyDescent="0.2">
      <c r="A100" s="10" t="s">
        <v>9</v>
      </c>
      <c r="B100" s="11">
        <f t="shared" si="24"/>
        <v>2186.3726967000002</v>
      </c>
      <c r="C100" s="11">
        <f t="shared" si="24"/>
        <v>900.7202399099998</v>
      </c>
      <c r="D100" s="11">
        <f t="shared" si="24"/>
        <v>615.7106649599998</v>
      </c>
      <c r="E100" s="11">
        <f t="shared" si="24"/>
        <v>-948.92135971000027</v>
      </c>
      <c r="F100" s="12">
        <f t="shared" si="24"/>
        <v>-2291.2589074400016</v>
      </c>
    </row>
    <row r="101" spans="1:6" ht="14.45" customHeight="1" x14ac:dyDescent="0.2">
      <c r="A101" s="10" t="s">
        <v>10</v>
      </c>
      <c r="B101" s="11">
        <f t="shared" si="24"/>
        <v>-65.651948430000147</v>
      </c>
      <c r="C101" s="11">
        <f t="shared" si="24"/>
        <v>81.72304206000004</v>
      </c>
      <c r="D101" s="11">
        <f t="shared" si="24"/>
        <v>-57.767235499999799</v>
      </c>
      <c r="E101" s="11">
        <f t="shared" si="24"/>
        <v>137.85593188999951</v>
      </c>
      <c r="F101" s="12">
        <f t="shared" si="24"/>
        <v>4.4169059499993182</v>
      </c>
    </row>
    <row r="102" spans="1:6" ht="14.45" customHeight="1" x14ac:dyDescent="0.2">
      <c r="A102" s="10" t="s">
        <v>11</v>
      </c>
      <c r="B102" s="11">
        <f t="shared" si="24"/>
        <v>53.894999999999982</v>
      </c>
      <c r="C102" s="11">
        <f t="shared" si="24"/>
        <v>-107.08820000000003</v>
      </c>
      <c r="D102" s="11">
        <f t="shared" si="24"/>
        <v>-1005.6066</v>
      </c>
      <c r="E102" s="11">
        <f t="shared" si="24"/>
        <v>-493.28716199999997</v>
      </c>
      <c r="F102" s="12">
        <f t="shared" si="24"/>
        <v>-400.46466309000016</v>
      </c>
    </row>
    <row r="103" spans="1:6" ht="14.45" customHeight="1" x14ac:dyDescent="0.2">
      <c r="A103" s="10" t="s">
        <v>12</v>
      </c>
      <c r="B103" s="11">
        <f t="shared" si="24"/>
        <v>1238.3599999999999</v>
      </c>
      <c r="C103" s="11">
        <f t="shared" si="24"/>
        <v>1465.5645</v>
      </c>
      <c r="D103" s="11">
        <f t="shared" si="24"/>
        <v>2171.221571</v>
      </c>
      <c r="E103" s="11">
        <f t="shared" si="24"/>
        <v>3642.6309999999999</v>
      </c>
      <c r="F103" s="12">
        <f t="shared" si="24"/>
        <v>6537.3451999999997</v>
      </c>
    </row>
    <row r="104" spans="1:6" ht="14.45" customHeight="1" x14ac:dyDescent="0.2">
      <c r="A104" s="10" t="s">
        <v>13</v>
      </c>
      <c r="B104" s="11">
        <f t="shared" si="24"/>
        <v>3831.8307466800002</v>
      </c>
      <c r="C104" s="11">
        <f t="shared" si="24"/>
        <v>4051.6723943699999</v>
      </c>
      <c r="D104" s="11">
        <f t="shared" si="24"/>
        <v>4669.4733929500007</v>
      </c>
      <c r="E104" s="11">
        <f t="shared" si="24"/>
        <v>2400.9677518699996</v>
      </c>
      <c r="F104" s="12">
        <f t="shared" si="24"/>
        <v>-5583.45207888</v>
      </c>
    </row>
    <row r="105" spans="1:6" ht="16.5" customHeight="1" x14ac:dyDescent="0.2">
      <c r="A105" s="13" t="s">
        <v>36</v>
      </c>
      <c r="B105" s="14">
        <f t="shared" ref="B105" si="25">SUM(B106:B111)</f>
        <v>24.014200000000002</v>
      </c>
      <c r="C105" s="14">
        <f t="shared" ref="C105:F105" si="26">SUM(C106:C111)</f>
        <v>25.209499999999998</v>
      </c>
      <c r="D105" s="14">
        <f t="shared" si="26"/>
        <v>22.650299999999998</v>
      </c>
      <c r="E105" s="14">
        <f t="shared" si="26"/>
        <v>22.118534999999998</v>
      </c>
      <c r="F105" s="15">
        <f t="shared" si="26"/>
        <v>11.094356999999999</v>
      </c>
    </row>
    <row r="106" spans="1:6" ht="14.1" customHeight="1" x14ac:dyDescent="0.2">
      <c r="A106" s="10" t="s">
        <v>16</v>
      </c>
      <c r="B106" s="11">
        <v>0</v>
      </c>
      <c r="C106" s="11">
        <v>0</v>
      </c>
      <c r="D106" s="11">
        <v>0</v>
      </c>
      <c r="E106" s="11">
        <v>0</v>
      </c>
      <c r="F106" s="12">
        <v>0</v>
      </c>
    </row>
    <row r="107" spans="1:6" ht="14.1" customHeight="1" x14ac:dyDescent="0.2">
      <c r="A107" s="10" t="s">
        <v>17</v>
      </c>
      <c r="B107" s="11">
        <v>0</v>
      </c>
      <c r="C107" s="11">
        <v>0</v>
      </c>
      <c r="D107" s="11">
        <v>0</v>
      </c>
      <c r="E107" s="11">
        <v>0</v>
      </c>
      <c r="F107" s="12">
        <v>0</v>
      </c>
    </row>
    <row r="108" spans="1:6" ht="14.1" customHeight="1" x14ac:dyDescent="0.2">
      <c r="A108" s="10" t="s">
        <v>18</v>
      </c>
      <c r="B108" s="11">
        <v>0</v>
      </c>
      <c r="C108" s="11">
        <v>0</v>
      </c>
      <c r="D108" s="11">
        <v>0</v>
      </c>
      <c r="E108" s="11">
        <v>0</v>
      </c>
      <c r="F108" s="12">
        <v>0</v>
      </c>
    </row>
    <row r="109" spans="1:6" ht="14.1" customHeight="1" x14ac:dyDescent="0.2">
      <c r="A109" s="10" t="s">
        <v>19</v>
      </c>
      <c r="B109" s="11">
        <v>0</v>
      </c>
      <c r="C109" s="11">
        <v>0</v>
      </c>
      <c r="D109" s="11">
        <v>0</v>
      </c>
      <c r="E109" s="11">
        <v>0</v>
      </c>
      <c r="F109" s="12">
        <v>0</v>
      </c>
    </row>
    <row r="110" spans="1:6" ht="14.1" customHeight="1" x14ac:dyDescent="0.2">
      <c r="A110" s="10" t="s">
        <v>20</v>
      </c>
      <c r="B110" s="11">
        <v>0</v>
      </c>
      <c r="C110" s="11">
        <v>0</v>
      </c>
      <c r="D110" s="11">
        <v>0</v>
      </c>
      <c r="E110" s="11">
        <v>0</v>
      </c>
      <c r="F110" s="12">
        <v>0</v>
      </c>
    </row>
    <row r="111" spans="1:6" ht="14.1" customHeight="1" x14ac:dyDescent="0.2">
      <c r="A111" s="10" t="s">
        <v>21</v>
      </c>
      <c r="B111" s="11">
        <v>24.014200000000002</v>
      </c>
      <c r="C111" s="11">
        <v>25.209499999999998</v>
      </c>
      <c r="D111" s="11">
        <v>22.650299999999998</v>
      </c>
      <c r="E111" s="11">
        <v>22.118534999999998</v>
      </c>
      <c r="F111" s="12">
        <v>11.094356999999999</v>
      </c>
    </row>
    <row r="112" spans="1:6" ht="20.100000000000001" customHeight="1" x14ac:dyDescent="0.2">
      <c r="A112" s="13" t="s">
        <v>37</v>
      </c>
      <c r="B112" s="14">
        <f t="shared" ref="B112:F112" si="27">SUM(B113:B118)</f>
        <v>7664.4083441900002</v>
      </c>
      <c r="C112" s="14">
        <f t="shared" si="27"/>
        <v>6156.01668135</v>
      </c>
      <c r="D112" s="14">
        <f t="shared" si="27"/>
        <v>6095.6516323700007</v>
      </c>
      <c r="E112" s="14">
        <f t="shared" si="27"/>
        <v>4719.1432370499988</v>
      </c>
      <c r="F112" s="15">
        <f t="shared" si="27"/>
        <v>-1564.8087300400025</v>
      </c>
    </row>
    <row r="113" spans="1:6" ht="14.1" customHeight="1" x14ac:dyDescent="0.2">
      <c r="A113" s="10" t="s">
        <v>16</v>
      </c>
      <c r="B113" s="11">
        <f>SUM(B127+B134+B141+B148)</f>
        <v>443.61604924</v>
      </c>
      <c r="C113" s="11">
        <f t="shared" ref="C113:F117" si="28">SUM(C127+C134+C141+C148)</f>
        <v>-211.36579498999981</v>
      </c>
      <c r="D113" s="11">
        <f t="shared" si="28"/>
        <v>-274.72986104</v>
      </c>
      <c r="E113" s="11">
        <f t="shared" si="28"/>
        <v>2.0156100000001516</v>
      </c>
      <c r="F113" s="12">
        <f t="shared" si="28"/>
        <v>179.69917042</v>
      </c>
    </row>
    <row r="114" spans="1:6" ht="14.1" customHeight="1" x14ac:dyDescent="0.2">
      <c r="A114" s="10" t="s">
        <v>17</v>
      </c>
      <c r="B114" s="11">
        <f>SUM(B128+B135+B142+B149)</f>
        <v>2186.3726967000002</v>
      </c>
      <c r="C114" s="11">
        <f t="shared" si="28"/>
        <v>900.7202399099998</v>
      </c>
      <c r="D114" s="11">
        <f t="shared" si="28"/>
        <v>615.7106649599998</v>
      </c>
      <c r="E114" s="11">
        <f t="shared" si="28"/>
        <v>-948.92135971000027</v>
      </c>
      <c r="F114" s="12">
        <f t="shared" si="28"/>
        <v>-2291.2589074400016</v>
      </c>
    </row>
    <row r="115" spans="1:6" ht="14.1" customHeight="1" x14ac:dyDescent="0.2">
      <c r="A115" s="10" t="s">
        <v>18</v>
      </c>
      <c r="B115" s="11">
        <f>SUM(B129+B136+B143+B150)</f>
        <v>-65.651948430000147</v>
      </c>
      <c r="C115" s="11">
        <f t="shared" si="28"/>
        <v>81.72304206000004</v>
      </c>
      <c r="D115" s="11">
        <f t="shared" si="28"/>
        <v>-57.767235499999799</v>
      </c>
      <c r="E115" s="11">
        <f t="shared" si="28"/>
        <v>137.85593188999951</v>
      </c>
      <c r="F115" s="12">
        <f t="shared" si="28"/>
        <v>4.4169059499993182</v>
      </c>
    </row>
    <row r="116" spans="1:6" ht="14.1" customHeight="1" x14ac:dyDescent="0.2">
      <c r="A116" s="10" t="s">
        <v>19</v>
      </c>
      <c r="B116" s="11">
        <f>SUM(B130+B137+B144+B151)</f>
        <v>53.894999999999982</v>
      </c>
      <c r="C116" s="11">
        <f t="shared" si="28"/>
        <v>-107.08820000000003</v>
      </c>
      <c r="D116" s="11">
        <f t="shared" si="28"/>
        <v>-1005.6066</v>
      </c>
      <c r="E116" s="11">
        <f t="shared" si="28"/>
        <v>-493.28716199999997</v>
      </c>
      <c r="F116" s="12">
        <f t="shared" si="28"/>
        <v>-400.46466309000016</v>
      </c>
    </row>
    <row r="117" spans="1:6" ht="14.1" customHeight="1" x14ac:dyDescent="0.2">
      <c r="A117" s="10" t="s">
        <v>20</v>
      </c>
      <c r="B117" s="11">
        <f>SUM(B131+B138+B145+B152)</f>
        <v>1238.3599999999999</v>
      </c>
      <c r="C117" s="11">
        <f t="shared" si="28"/>
        <v>1465.5645</v>
      </c>
      <c r="D117" s="11">
        <f t="shared" si="28"/>
        <v>2171.221571</v>
      </c>
      <c r="E117" s="11">
        <f t="shared" si="28"/>
        <v>3642.6309999999999</v>
      </c>
      <c r="F117" s="12">
        <f t="shared" si="28"/>
        <v>6537.3451999999997</v>
      </c>
    </row>
    <row r="118" spans="1:6" ht="14.1" customHeight="1" x14ac:dyDescent="0.2">
      <c r="A118" s="10" t="s">
        <v>21</v>
      </c>
      <c r="B118" s="11">
        <f>SUM(B132+B139+B146+B153+B154)</f>
        <v>3807.8165466800001</v>
      </c>
      <c r="C118" s="11">
        <f t="shared" ref="C118:F118" si="29">SUM(C132+C139+C146+C153+C154)</f>
        <v>4026.46289437</v>
      </c>
      <c r="D118" s="11">
        <f t="shared" si="29"/>
        <v>4646.8230929500005</v>
      </c>
      <c r="E118" s="11">
        <f t="shared" si="29"/>
        <v>2378.8492168699995</v>
      </c>
      <c r="F118" s="12">
        <f t="shared" si="29"/>
        <v>-5594.54643588</v>
      </c>
    </row>
    <row r="119" spans="1:6" ht="20.100000000000001" customHeight="1" x14ac:dyDescent="0.2">
      <c r="A119" s="13" t="s">
        <v>38</v>
      </c>
      <c r="B119" s="14">
        <f t="shared" ref="B119:F125" si="30">SUM(B126+B133)</f>
        <v>4557.22723494</v>
      </c>
      <c r="C119" s="14">
        <f t="shared" si="30"/>
        <v>4420.2191750499996</v>
      </c>
      <c r="D119" s="14">
        <f t="shared" si="30"/>
        <v>4856.5643646600001</v>
      </c>
      <c r="E119" s="14">
        <f t="shared" si="30"/>
        <v>3726.3262192699999</v>
      </c>
      <c r="F119" s="15">
        <f t="shared" si="30"/>
        <v>645.30911320000018</v>
      </c>
    </row>
    <row r="120" spans="1:6" ht="14.1" customHeight="1" x14ac:dyDescent="0.2">
      <c r="A120" s="10" t="s">
        <v>39</v>
      </c>
      <c r="B120" s="11">
        <f t="shared" si="30"/>
        <v>371.5489</v>
      </c>
      <c r="C120" s="11">
        <f t="shared" si="30"/>
        <v>346.49180000000007</v>
      </c>
      <c r="D120" s="11">
        <f t="shared" si="30"/>
        <v>530.31972321000001</v>
      </c>
      <c r="E120" s="11">
        <f t="shared" si="30"/>
        <v>620.84691700000008</v>
      </c>
      <c r="F120" s="12">
        <f t="shared" si="30"/>
        <v>-21.939409359999999</v>
      </c>
    </row>
    <row r="121" spans="1:6" ht="14.1" customHeight="1" x14ac:dyDescent="0.2">
      <c r="A121" s="10" t="s">
        <v>40</v>
      </c>
      <c r="B121" s="11">
        <f t="shared" si="30"/>
        <v>190.40563161000003</v>
      </c>
      <c r="C121" s="11">
        <f t="shared" si="30"/>
        <v>151.68660449000004</v>
      </c>
      <c r="D121" s="11">
        <f t="shared" si="30"/>
        <v>130.19978523999998</v>
      </c>
      <c r="E121" s="11">
        <f t="shared" si="30"/>
        <v>-118.98027461000004</v>
      </c>
      <c r="F121" s="12">
        <f t="shared" si="30"/>
        <v>543.73537264000015</v>
      </c>
    </row>
    <row r="122" spans="1:6" ht="14.1" customHeight="1" x14ac:dyDescent="0.2">
      <c r="A122" s="10" t="s">
        <v>41</v>
      </c>
      <c r="B122" s="11">
        <f t="shared" si="30"/>
        <v>437.00560332999999</v>
      </c>
      <c r="C122" s="11">
        <f t="shared" si="30"/>
        <v>227.56220748999999</v>
      </c>
      <c r="D122" s="11">
        <f t="shared" si="30"/>
        <v>237.52625408</v>
      </c>
      <c r="E122" s="11">
        <f t="shared" si="30"/>
        <v>295.05402122999999</v>
      </c>
      <c r="F122" s="12">
        <f t="shared" si="30"/>
        <v>-191.77307772999995</v>
      </c>
    </row>
    <row r="123" spans="1:6" ht="14.1" customHeight="1" x14ac:dyDescent="0.2">
      <c r="A123" s="10" t="s">
        <v>42</v>
      </c>
      <c r="B123" s="11">
        <f t="shared" si="30"/>
        <v>0</v>
      </c>
      <c r="C123" s="11">
        <f t="shared" si="30"/>
        <v>0</v>
      </c>
      <c r="D123" s="11">
        <f t="shared" si="30"/>
        <v>0</v>
      </c>
      <c r="E123" s="11">
        <f t="shared" si="30"/>
        <v>0</v>
      </c>
      <c r="F123" s="12">
        <f t="shared" si="30"/>
        <v>0</v>
      </c>
    </row>
    <row r="124" spans="1:6" ht="14.1" customHeight="1" x14ac:dyDescent="0.2">
      <c r="A124" s="10" t="s">
        <v>43</v>
      </c>
      <c r="B124" s="11">
        <f t="shared" si="30"/>
        <v>0</v>
      </c>
      <c r="C124" s="11">
        <f t="shared" si="30"/>
        <v>0</v>
      </c>
      <c r="D124" s="11">
        <f t="shared" si="30"/>
        <v>0</v>
      </c>
      <c r="E124" s="11">
        <f t="shared" si="30"/>
        <v>0</v>
      </c>
      <c r="F124" s="12">
        <f t="shared" si="30"/>
        <v>0</v>
      </c>
    </row>
    <row r="125" spans="1:6" ht="14.1" customHeight="1" x14ac:dyDescent="0.2">
      <c r="A125" s="10" t="s">
        <v>44</v>
      </c>
      <c r="B125" s="11">
        <f t="shared" si="30"/>
        <v>3558.2671</v>
      </c>
      <c r="C125" s="11">
        <f t="shared" si="30"/>
        <v>3694.4785630699998</v>
      </c>
      <c r="D125" s="11">
        <f t="shared" si="30"/>
        <v>3958.5186021300001</v>
      </c>
      <c r="E125" s="11">
        <f t="shared" si="30"/>
        <v>2929.4055556499998</v>
      </c>
      <c r="F125" s="12">
        <f t="shared" si="30"/>
        <v>315.28622764999994</v>
      </c>
    </row>
    <row r="126" spans="1:6" ht="20.100000000000001" customHeight="1" x14ac:dyDescent="0.2">
      <c r="A126" s="13" t="s">
        <v>45</v>
      </c>
      <c r="B126" s="14">
        <f t="shared" ref="B126" si="31">SUM(B127:B132)</f>
        <v>-188.19531527000001</v>
      </c>
      <c r="C126" s="14">
        <f t="shared" ref="C126:F126" si="32">SUM(C127:C132)</f>
        <v>138.37980241999995</v>
      </c>
      <c r="D126" s="14">
        <f t="shared" si="32"/>
        <v>-162.83953907000003</v>
      </c>
      <c r="E126" s="14">
        <f t="shared" si="32"/>
        <v>-336.62224621000007</v>
      </c>
      <c r="F126" s="15">
        <f t="shared" si="32"/>
        <v>38.609719910000138</v>
      </c>
    </row>
    <row r="127" spans="1:6" ht="14.1" customHeight="1" x14ac:dyDescent="0.2">
      <c r="A127" s="10" t="s">
        <v>46</v>
      </c>
      <c r="B127" s="11">
        <v>27.968</v>
      </c>
      <c r="C127" s="11">
        <v>-8.9308999999999994</v>
      </c>
      <c r="D127" s="11">
        <v>-57.206600000000002</v>
      </c>
      <c r="E127" s="11">
        <v>91.610849000000002</v>
      </c>
      <c r="F127" s="12">
        <v>9.4896279999999997</v>
      </c>
    </row>
    <row r="128" spans="1:6" ht="14.1" customHeight="1" x14ac:dyDescent="0.2">
      <c r="A128" s="10" t="s">
        <v>47</v>
      </c>
      <c r="B128" s="11">
        <v>-185.15489002000001</v>
      </c>
      <c r="C128" s="11">
        <v>-256.31452201000002</v>
      </c>
      <c r="D128" s="11">
        <v>-104.30990621000001</v>
      </c>
      <c r="E128" s="11">
        <v>-416.62964929000003</v>
      </c>
      <c r="F128" s="12">
        <v>343.04778457000009</v>
      </c>
    </row>
    <row r="129" spans="1:6" ht="14.1" customHeight="1" x14ac:dyDescent="0.2">
      <c r="A129" s="10" t="s">
        <v>48</v>
      </c>
      <c r="B129" s="11">
        <v>-29.83402525</v>
      </c>
      <c r="C129" s="11">
        <v>389.12492442999996</v>
      </c>
      <c r="D129" s="11">
        <v>-2.5428328599999999</v>
      </c>
      <c r="E129" s="11">
        <v>-11.603445919999999</v>
      </c>
      <c r="F129" s="12">
        <v>-313.92769265999993</v>
      </c>
    </row>
    <row r="130" spans="1:6" ht="14.1" customHeight="1" x14ac:dyDescent="0.2">
      <c r="A130" s="10" t="s">
        <v>49</v>
      </c>
      <c r="B130" s="11">
        <v>0</v>
      </c>
      <c r="C130" s="11">
        <v>0</v>
      </c>
      <c r="D130" s="11">
        <v>0</v>
      </c>
      <c r="E130" s="11">
        <v>0</v>
      </c>
      <c r="F130" s="12">
        <v>0</v>
      </c>
    </row>
    <row r="131" spans="1:6" ht="14.1" customHeight="1" x14ac:dyDescent="0.2">
      <c r="A131" s="10" t="s">
        <v>50</v>
      </c>
      <c r="B131" s="11">
        <v>0</v>
      </c>
      <c r="C131" s="11">
        <v>0</v>
      </c>
      <c r="D131" s="11">
        <v>0</v>
      </c>
      <c r="E131" s="11">
        <v>0</v>
      </c>
      <c r="F131" s="12">
        <v>0</v>
      </c>
    </row>
    <row r="132" spans="1:6" ht="14.1" customHeight="1" x14ac:dyDescent="0.2">
      <c r="A132" s="10" t="s">
        <v>51</v>
      </c>
      <c r="B132" s="11">
        <v>-1.1743999999999994</v>
      </c>
      <c r="C132" s="11">
        <v>14.500299999999998</v>
      </c>
      <c r="D132" s="11">
        <v>1.2198</v>
      </c>
      <c r="E132" s="11">
        <v>0</v>
      </c>
      <c r="F132" s="12">
        <v>0</v>
      </c>
    </row>
    <row r="133" spans="1:6" ht="20.100000000000001" customHeight="1" x14ac:dyDescent="0.2">
      <c r="A133" s="13" t="s">
        <v>52</v>
      </c>
      <c r="B133" s="14">
        <f t="shared" ref="B133:F133" si="33">SUM(B134:B139)</f>
        <v>4745.4225502099998</v>
      </c>
      <c r="C133" s="14">
        <f t="shared" si="33"/>
        <v>4281.8393726300001</v>
      </c>
      <c r="D133" s="14">
        <f t="shared" si="33"/>
        <v>5019.4039037299999</v>
      </c>
      <c r="E133" s="14">
        <f t="shared" si="33"/>
        <v>4062.9484654799999</v>
      </c>
      <c r="F133" s="16">
        <f t="shared" si="33"/>
        <v>606.69939328999999</v>
      </c>
    </row>
    <row r="134" spans="1:6" ht="14.1" customHeight="1" x14ac:dyDescent="0.2">
      <c r="A134" s="10" t="s">
        <v>46</v>
      </c>
      <c r="B134" s="11">
        <v>343.58089999999999</v>
      </c>
      <c r="C134" s="11">
        <v>355.42270000000008</v>
      </c>
      <c r="D134" s="11">
        <v>587.52632320999999</v>
      </c>
      <c r="E134" s="11">
        <v>529.23606800000005</v>
      </c>
      <c r="F134" s="17">
        <v>-31.429037359999999</v>
      </c>
    </row>
    <row r="135" spans="1:6" ht="14.1" customHeight="1" x14ac:dyDescent="0.2">
      <c r="A135" s="10" t="s">
        <v>47</v>
      </c>
      <c r="B135" s="11">
        <v>375.56052163000004</v>
      </c>
      <c r="C135" s="11">
        <v>408.00112650000005</v>
      </c>
      <c r="D135" s="11">
        <v>234.50969144999999</v>
      </c>
      <c r="E135" s="11">
        <v>297.64937467999999</v>
      </c>
      <c r="F135" s="17">
        <v>200.68758807</v>
      </c>
    </row>
    <row r="136" spans="1:6" ht="14.1" customHeight="1" x14ac:dyDescent="0.2">
      <c r="A136" s="10" t="s">
        <v>48</v>
      </c>
      <c r="B136" s="11">
        <v>466.83962858000001</v>
      </c>
      <c r="C136" s="11">
        <v>-161.56271693999997</v>
      </c>
      <c r="D136" s="11">
        <v>240.06908694000001</v>
      </c>
      <c r="E136" s="11">
        <v>306.65746715</v>
      </c>
      <c r="F136" s="17">
        <v>122.15461492999998</v>
      </c>
    </row>
    <row r="137" spans="1:6" ht="14.1" customHeight="1" x14ac:dyDescent="0.2">
      <c r="A137" s="10" t="s">
        <v>49</v>
      </c>
      <c r="B137" s="11">
        <v>0</v>
      </c>
      <c r="C137" s="11">
        <v>0</v>
      </c>
      <c r="D137" s="11">
        <v>0</v>
      </c>
      <c r="E137" s="11">
        <v>0</v>
      </c>
      <c r="F137" s="17">
        <v>0</v>
      </c>
    </row>
    <row r="138" spans="1:6" ht="14.1" customHeight="1" x14ac:dyDescent="0.2">
      <c r="A138" s="10" t="s">
        <v>50</v>
      </c>
      <c r="B138" s="11">
        <v>0</v>
      </c>
      <c r="C138" s="11">
        <v>0</v>
      </c>
      <c r="D138" s="11">
        <v>0</v>
      </c>
      <c r="E138" s="11">
        <v>0</v>
      </c>
      <c r="F138" s="17">
        <v>0</v>
      </c>
    </row>
    <row r="139" spans="1:6" ht="14.1" customHeight="1" x14ac:dyDescent="0.2">
      <c r="A139" s="10" t="s">
        <v>51</v>
      </c>
      <c r="B139" s="11">
        <v>3559.4414999999999</v>
      </c>
      <c r="C139" s="11">
        <v>3679.9782630699997</v>
      </c>
      <c r="D139" s="11">
        <v>3957.2988021300002</v>
      </c>
      <c r="E139" s="11">
        <v>2929.4055556499998</v>
      </c>
      <c r="F139" s="17">
        <v>315.28622764999994</v>
      </c>
    </row>
    <row r="140" spans="1:6" ht="20.100000000000001" customHeight="1" x14ac:dyDescent="0.2">
      <c r="A140" s="13" t="s">
        <v>53</v>
      </c>
      <c r="B140" s="14">
        <f t="shared" ref="B140:F140" si="34">SUM(B141:B146)</f>
        <v>201.33505518000015</v>
      </c>
      <c r="C140" s="14">
        <f t="shared" si="34"/>
        <v>1207.5610284699999</v>
      </c>
      <c r="D140" s="14">
        <f t="shared" si="34"/>
        <v>363.5513678600002</v>
      </c>
      <c r="E140" s="14">
        <f t="shared" si="34"/>
        <v>3023.0128602899999</v>
      </c>
      <c r="F140" s="16">
        <f t="shared" si="34"/>
        <v>1807.6487524899994</v>
      </c>
    </row>
    <row r="141" spans="1:6" ht="14.1" customHeight="1" x14ac:dyDescent="0.2">
      <c r="A141" s="10" t="s">
        <v>39</v>
      </c>
      <c r="B141" s="11">
        <v>-2.93855076</v>
      </c>
      <c r="C141" s="11">
        <v>-5.1705949899999997</v>
      </c>
      <c r="D141" s="11">
        <v>-22.608084249999997</v>
      </c>
      <c r="E141" s="11">
        <v>-10.531029999999999</v>
      </c>
      <c r="F141" s="17">
        <v>19.81579</v>
      </c>
    </row>
    <row r="142" spans="1:6" ht="14.1" customHeight="1" x14ac:dyDescent="0.2">
      <c r="A142" s="10" t="s">
        <v>40</v>
      </c>
      <c r="B142" s="11">
        <v>-92.677271350000012</v>
      </c>
      <c r="C142" s="11">
        <v>-161.69016092000004</v>
      </c>
      <c r="D142" s="11">
        <v>-242.71472840000001</v>
      </c>
      <c r="E142" s="11">
        <v>782.19218346000002</v>
      </c>
      <c r="F142" s="17">
        <v>-1278.4375717800003</v>
      </c>
    </row>
    <row r="143" spans="1:6" ht="14.1" customHeight="1" x14ac:dyDescent="0.2">
      <c r="A143" s="10" t="s">
        <v>41</v>
      </c>
      <c r="B143" s="11">
        <v>-231.36319849000003</v>
      </c>
      <c r="C143" s="11">
        <v>-127.16291537999994</v>
      </c>
      <c r="D143" s="11">
        <v>-143.42508014999987</v>
      </c>
      <c r="E143" s="11">
        <v>-1539.6211917600003</v>
      </c>
      <c r="F143" s="17">
        <v>-1317.8328584599999</v>
      </c>
    </row>
    <row r="144" spans="1:6" ht="14.1" customHeight="1" x14ac:dyDescent="0.2">
      <c r="A144" s="10" t="s">
        <v>42</v>
      </c>
      <c r="B144" s="11">
        <v>-580.22379999999998</v>
      </c>
      <c r="C144" s="11">
        <v>327.44219999999996</v>
      </c>
      <c r="D144" s="11">
        <v>-1023.8189</v>
      </c>
      <c r="E144" s="11">
        <v>-112.21985799999996</v>
      </c>
      <c r="F144" s="17">
        <v>702.35011914999995</v>
      </c>
    </row>
    <row r="145" spans="1:6" ht="14.1" customHeight="1" x14ac:dyDescent="0.2">
      <c r="A145" s="10" t="s">
        <v>43</v>
      </c>
      <c r="B145" s="11">
        <v>1000</v>
      </c>
      <c r="C145" s="11">
        <v>1076.807</v>
      </c>
      <c r="D145" s="11">
        <v>1750</v>
      </c>
      <c r="E145" s="11">
        <v>3300</v>
      </c>
      <c r="F145" s="17">
        <v>4564.7669999999998</v>
      </c>
    </row>
    <row r="146" spans="1:6" ht="14.1" customHeight="1" x14ac:dyDescent="0.2">
      <c r="A146" s="10" t="s">
        <v>44</v>
      </c>
      <c r="B146" s="11">
        <v>108.53787578000015</v>
      </c>
      <c r="C146" s="11">
        <v>97.335499760000005</v>
      </c>
      <c r="D146" s="11">
        <v>46.118160660000001</v>
      </c>
      <c r="E146" s="11">
        <v>603.19275659000004</v>
      </c>
      <c r="F146" s="17">
        <v>-883.01372642000024</v>
      </c>
    </row>
    <row r="147" spans="1:6" ht="20.100000000000001" customHeight="1" x14ac:dyDescent="0.2">
      <c r="A147" s="13" t="s">
        <v>54</v>
      </c>
      <c r="B147" s="14">
        <f t="shared" ref="B147:F147" si="35">SUM(B148:B153)</f>
        <v>3514.6103649500001</v>
      </c>
      <c r="C147" s="14">
        <f t="shared" si="35"/>
        <v>-442.87275517000012</v>
      </c>
      <c r="D147" s="14">
        <f t="shared" si="35"/>
        <v>243.19534559999988</v>
      </c>
      <c r="E147" s="14">
        <f t="shared" si="35"/>
        <v>-803.05936526000028</v>
      </c>
      <c r="F147" s="16">
        <f t="shared" si="35"/>
        <v>1532.5324940899977</v>
      </c>
    </row>
    <row r="148" spans="1:6" ht="14.1" customHeight="1" x14ac:dyDescent="0.2">
      <c r="A148" s="10" t="s">
        <v>39</v>
      </c>
      <c r="B148" s="11">
        <v>75.00569999999999</v>
      </c>
      <c r="C148" s="11">
        <v>-552.6869999999999</v>
      </c>
      <c r="D148" s="11">
        <v>-782.44150000000002</v>
      </c>
      <c r="E148" s="11">
        <v>-608.30027699999994</v>
      </c>
      <c r="F148" s="12">
        <v>181.82278977999999</v>
      </c>
    </row>
    <row r="149" spans="1:6" ht="14.1" customHeight="1" x14ac:dyDescent="0.2">
      <c r="A149" s="10" t="s">
        <v>40</v>
      </c>
      <c r="B149" s="11">
        <v>2088.6443364400002</v>
      </c>
      <c r="C149" s="11">
        <v>910.72379633999981</v>
      </c>
      <c r="D149" s="11">
        <v>728.22560811999983</v>
      </c>
      <c r="E149" s="11">
        <v>-1612.1332685600003</v>
      </c>
      <c r="F149" s="12">
        <v>-1556.5567083000014</v>
      </c>
    </row>
    <row r="150" spans="1:6" ht="14.1" customHeight="1" x14ac:dyDescent="0.2">
      <c r="A150" s="10" t="s">
        <v>41</v>
      </c>
      <c r="B150" s="11">
        <v>-271.2943532700001</v>
      </c>
      <c r="C150" s="11">
        <v>-18.67625005</v>
      </c>
      <c r="D150" s="11">
        <v>-151.86840942999993</v>
      </c>
      <c r="E150" s="11">
        <v>1382.4231024199999</v>
      </c>
      <c r="F150" s="12">
        <v>1514.0228421399991</v>
      </c>
    </row>
    <row r="151" spans="1:6" ht="14.1" customHeight="1" x14ac:dyDescent="0.2">
      <c r="A151" s="10" t="s">
        <v>42</v>
      </c>
      <c r="B151" s="11">
        <v>634.11879999999996</v>
      </c>
      <c r="C151" s="11">
        <v>-434.53039999999999</v>
      </c>
      <c r="D151" s="11">
        <v>18.212299999999999</v>
      </c>
      <c r="E151" s="11">
        <v>-381.06730399999998</v>
      </c>
      <c r="F151" s="12">
        <v>-1102.8147822400001</v>
      </c>
    </row>
    <row r="152" spans="1:6" ht="14.1" customHeight="1" x14ac:dyDescent="0.2">
      <c r="A152" s="10" t="s">
        <v>43</v>
      </c>
      <c r="B152" s="11">
        <v>238.35999999999993</v>
      </c>
      <c r="C152" s="11">
        <v>388.75749999999994</v>
      </c>
      <c r="D152" s="11">
        <v>421.22157099999998</v>
      </c>
      <c r="E152" s="11">
        <v>342.63100000000003</v>
      </c>
      <c r="F152" s="12">
        <v>1972.5782000000002</v>
      </c>
    </row>
    <row r="153" spans="1:6" ht="14.1" customHeight="1" x14ac:dyDescent="0.2">
      <c r="A153" s="10" t="s">
        <v>44</v>
      </c>
      <c r="B153" s="11">
        <v>749.77588177999996</v>
      </c>
      <c r="C153" s="11">
        <v>-736.46040145999996</v>
      </c>
      <c r="D153" s="11">
        <v>9.8457759100000004</v>
      </c>
      <c r="E153" s="11">
        <v>73.387381880000007</v>
      </c>
      <c r="F153" s="12">
        <v>523.48015270999997</v>
      </c>
    </row>
    <row r="154" spans="1:6" ht="20.100000000000001" customHeight="1" x14ac:dyDescent="0.2">
      <c r="A154" s="13" t="s">
        <v>55</v>
      </c>
      <c r="B154" s="14">
        <v>-608.76431088000004</v>
      </c>
      <c r="C154" s="14">
        <v>971.10923300000002</v>
      </c>
      <c r="D154" s="14">
        <v>632.3405542500002</v>
      </c>
      <c r="E154" s="14">
        <v>-1227.1364772500001</v>
      </c>
      <c r="F154" s="15">
        <v>-5550.2990898199996</v>
      </c>
    </row>
    <row r="155" spans="1:6" ht="24.95" customHeight="1" x14ac:dyDescent="0.2">
      <c r="A155" s="18" t="s">
        <v>56</v>
      </c>
      <c r="B155" s="19">
        <f>SUM(-B7-B98)</f>
        <v>-3180.7529166799923</v>
      </c>
      <c r="C155" s="19">
        <f t="shared" ref="C155:F155" si="36">SUM(-C7-C98)</f>
        <v>-2435.7905981300055</v>
      </c>
      <c r="D155" s="19">
        <f t="shared" si="36"/>
        <v>-1168.8007690100039</v>
      </c>
      <c r="E155" s="19">
        <f t="shared" si="36"/>
        <v>-1411.9483523800045</v>
      </c>
      <c r="F155" s="20">
        <f t="shared" si="36"/>
        <v>351.94470522000029</v>
      </c>
    </row>
    <row r="156" spans="1:6" ht="9.9499999999999993" customHeight="1" x14ac:dyDescent="0.2"/>
    <row r="157" spans="1:6" ht="12.75" customHeight="1" x14ac:dyDescent="0.2">
      <c r="A157" s="6" t="s">
        <v>58</v>
      </c>
    </row>
    <row r="158" spans="1:6" x14ac:dyDescent="0.2">
      <c r="A158" s="6" t="s">
        <v>2</v>
      </c>
    </row>
    <row r="159" spans="1:6" x14ac:dyDescent="0.2">
      <c r="A159" s="6" t="s">
        <v>3</v>
      </c>
    </row>
  </sheetData>
  <mergeCells count="4">
    <mergeCell ref="A1:F1"/>
    <mergeCell ref="A2:F2"/>
    <mergeCell ref="B4:F4"/>
    <mergeCell ref="B5:F5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</vt:lpstr>
      <vt:lpstr>'3'!Área_de_impresión</vt:lpstr>
      <vt:lpstr>'3'!Títulos_a_imprimir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2021-10-22T19:00:54Z</cp:lastPrinted>
  <dcterms:created xsi:type="dcterms:W3CDTF">2018-06-20T19:05:26Z</dcterms:created>
  <dcterms:modified xsi:type="dcterms:W3CDTF">2021-12-27T19:14:09Z</dcterms:modified>
</cp:coreProperties>
</file>